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8955" yWindow="-15" windowWidth="11580" windowHeight="8100" tabRatio="744" activeTab="1"/>
  </bookViews>
  <sheets>
    <sheet name="طلاب المرحلة الاولى" sheetId="15" r:id="rId1"/>
    <sheet name="طلاب الدراسات العليا " sheetId="9" r:id="rId2"/>
    <sheet name="خريجين الدرسات العليا" sheetId="18" r:id="rId3"/>
    <sheet name="مفتوح" sheetId="3" r:id="rId4"/>
    <sheet name="معاهد عليا وافتراضية " sheetId="4" r:id="rId5"/>
    <sheet name="خاصة " sheetId="5" r:id="rId6"/>
    <sheet name="معاهد متوسطة " sheetId="16" r:id="rId7"/>
    <sheet name="إجمالي طلاب التعليم العالي" sheetId="7" r:id="rId8"/>
    <sheet name="ورقة1" sheetId="17" r:id="rId9"/>
    <sheet name="هيئة تعليمة وموفدين" sheetId="19" r:id="rId10"/>
    <sheet name="جديد خاصة" sheetId="20" r:id="rId11"/>
  </sheets>
  <externalReferences>
    <externalReference r:id="rId12"/>
  </externalReferences>
  <definedNames>
    <definedName name="_xlnm._FilterDatabase" localSheetId="5" hidden="1">'خاصة '!$C$2:$I$132</definedName>
    <definedName name="_xlnm._FilterDatabase" localSheetId="2" hidden="1">'خريجين الدرسات العليا'!$A$142:$N$280</definedName>
    <definedName name="_xlnm._FilterDatabase" localSheetId="1" hidden="1">'طلاب الدراسات العليا '!$A$151:$N$289</definedName>
    <definedName name="_xlnm._FilterDatabase" localSheetId="0" hidden="1">'طلاب المرحلة الاولى'!$A$172:$M$340</definedName>
    <definedName name="_xlnm._FilterDatabase" localSheetId="9" hidden="1">'هيئة تعليمة وموفدين'!$A$192:$L$346</definedName>
    <definedName name="_xlnm.Print_Area" localSheetId="7">'إجمالي طلاب التعليم العالي'!$A$1:$H$29</definedName>
    <definedName name="_xlnm.Print_Area" localSheetId="5">'خاصة '!$A$1:$L$134</definedName>
    <definedName name="_xlnm.Print_Area" localSheetId="1">'طلاب الدراسات العليا '!$A$1:$N$140</definedName>
    <definedName name="_xlnm.Print_Area" localSheetId="6">'معاهد متوسطة '!$A$1:$K$133</definedName>
    <definedName name="_xlnm.Print_Titles" localSheetId="5">'خاصة '!$2:$3</definedName>
    <definedName name="_xlnm.Print_Titles" localSheetId="0">'طلاب المرحلة الاولى'!$171:$171</definedName>
    <definedName name="_xlnm.Print_Titles" localSheetId="4">'معاهد عليا وافتراضية '!$34:$34</definedName>
  </definedNames>
  <calcPr calcId="145621"/>
</workbook>
</file>

<file path=xl/calcChain.xml><?xml version="1.0" encoding="utf-8"?>
<calcChain xmlns="http://schemas.openxmlformats.org/spreadsheetml/2006/main">
  <c r="H62" i="9" l="1"/>
  <c r="I62" i="9"/>
  <c r="E95" i="20"/>
  <c r="G95" i="20"/>
  <c r="H95" i="20"/>
  <c r="J95" i="20"/>
  <c r="K95" i="20"/>
  <c r="D95" i="20"/>
  <c r="E89" i="20"/>
  <c r="G89" i="20"/>
  <c r="H89" i="20"/>
  <c r="J89" i="20"/>
  <c r="K89" i="20"/>
  <c r="D89" i="20"/>
  <c r="I92" i="20"/>
  <c r="D136" i="20"/>
  <c r="E136" i="20"/>
  <c r="H136" i="20"/>
  <c r="G136" i="20"/>
  <c r="L135" i="20"/>
  <c r="I135" i="20"/>
  <c r="F135" i="20"/>
  <c r="L134" i="20"/>
  <c r="I134" i="20"/>
  <c r="F134" i="20"/>
  <c r="L133" i="20"/>
  <c r="I133" i="20"/>
  <c r="F133" i="20"/>
  <c r="L132" i="20"/>
  <c r="I132" i="20"/>
  <c r="F132" i="20"/>
  <c r="K131" i="20"/>
  <c r="J131" i="20"/>
  <c r="H131" i="20"/>
  <c r="G131" i="20"/>
  <c r="E131" i="20"/>
  <c r="D131" i="20"/>
  <c r="L130" i="20"/>
  <c r="I130" i="20"/>
  <c r="F130" i="20"/>
  <c r="L129" i="20"/>
  <c r="I129" i="20"/>
  <c r="F129" i="20"/>
  <c r="L128" i="20"/>
  <c r="I128" i="20"/>
  <c r="F128" i="20"/>
  <c r="L127" i="20"/>
  <c r="I127" i="20"/>
  <c r="F127" i="20"/>
  <c r="L126" i="20"/>
  <c r="I126" i="20"/>
  <c r="F126" i="20"/>
  <c r="L125" i="20"/>
  <c r="I125" i="20"/>
  <c r="F125" i="20"/>
  <c r="K124" i="20"/>
  <c r="J124" i="20"/>
  <c r="H124" i="20"/>
  <c r="G124" i="20"/>
  <c r="E124" i="20"/>
  <c r="D124" i="20"/>
  <c r="L123" i="20"/>
  <c r="I123" i="20"/>
  <c r="F123" i="20"/>
  <c r="L122" i="20"/>
  <c r="I122" i="20"/>
  <c r="F122" i="20"/>
  <c r="L121" i="20"/>
  <c r="I121" i="20"/>
  <c r="F121" i="20"/>
  <c r="L120" i="20"/>
  <c r="I120" i="20"/>
  <c r="F120" i="20"/>
  <c r="K119" i="20"/>
  <c r="J119" i="20"/>
  <c r="H119" i="20"/>
  <c r="G119" i="20"/>
  <c r="E119" i="20"/>
  <c r="D119" i="20"/>
  <c r="L118" i="20"/>
  <c r="I118" i="20"/>
  <c r="F118" i="20"/>
  <c r="L117" i="20"/>
  <c r="I117" i="20"/>
  <c r="F117" i="20"/>
  <c r="L116" i="20"/>
  <c r="I116" i="20"/>
  <c r="F116" i="20"/>
  <c r="L115" i="20"/>
  <c r="I115" i="20"/>
  <c r="F115" i="20"/>
  <c r="L114" i="20"/>
  <c r="I114" i="20"/>
  <c r="F114" i="20"/>
  <c r="L113" i="20"/>
  <c r="I113" i="20"/>
  <c r="F113" i="20"/>
  <c r="K112" i="20"/>
  <c r="J112" i="20"/>
  <c r="H112" i="20"/>
  <c r="G112" i="20"/>
  <c r="E112" i="20"/>
  <c r="D112" i="20"/>
  <c r="L111" i="20"/>
  <c r="I111" i="20"/>
  <c r="F111" i="20"/>
  <c r="L110" i="20"/>
  <c r="I110" i="20"/>
  <c r="L109" i="20"/>
  <c r="I109" i="20"/>
  <c r="L108" i="20"/>
  <c r="I108" i="20"/>
  <c r="F108" i="20"/>
  <c r="L107" i="20"/>
  <c r="I107" i="20"/>
  <c r="F107" i="20"/>
  <c r="K106" i="20"/>
  <c r="J106" i="20"/>
  <c r="H106" i="20"/>
  <c r="G106" i="20"/>
  <c r="I106" i="20" s="1"/>
  <c r="E106" i="20"/>
  <c r="D106" i="20"/>
  <c r="L105" i="20"/>
  <c r="I105" i="20"/>
  <c r="F105" i="20"/>
  <c r="L104" i="20"/>
  <c r="I104" i="20"/>
  <c r="F104" i="20"/>
  <c r="L103" i="20"/>
  <c r="I103" i="20"/>
  <c r="F103" i="20"/>
  <c r="K102" i="20"/>
  <c r="L102" i="20" s="1"/>
  <c r="J102" i="20"/>
  <c r="H102" i="20"/>
  <c r="G102" i="20"/>
  <c r="E102" i="20"/>
  <c r="D102" i="20"/>
  <c r="L101" i="20"/>
  <c r="I101" i="20"/>
  <c r="F101" i="20"/>
  <c r="L100" i="20"/>
  <c r="I100" i="20"/>
  <c r="F100" i="20"/>
  <c r="K99" i="20"/>
  <c r="J99" i="20"/>
  <c r="H99" i="20"/>
  <c r="G99" i="20"/>
  <c r="E99" i="20"/>
  <c r="D99" i="20"/>
  <c r="L98" i="20"/>
  <c r="I98" i="20"/>
  <c r="F98" i="20"/>
  <c r="L97" i="20"/>
  <c r="I97" i="20"/>
  <c r="F97" i="20"/>
  <c r="L96" i="20"/>
  <c r="I96" i="20"/>
  <c r="F96" i="20"/>
  <c r="L93" i="20"/>
  <c r="I93" i="20"/>
  <c r="F93" i="20"/>
  <c r="L91" i="20"/>
  <c r="I91" i="20"/>
  <c r="F91" i="20"/>
  <c r="L90" i="20"/>
  <c r="I90" i="20"/>
  <c r="F90" i="20"/>
  <c r="L86" i="20"/>
  <c r="I86" i="20"/>
  <c r="F86" i="20"/>
  <c r="L84" i="20"/>
  <c r="I84" i="20"/>
  <c r="F84" i="20"/>
  <c r="L83" i="20"/>
  <c r="I83" i="20"/>
  <c r="F83" i="20"/>
  <c r="F89" i="20" s="1"/>
  <c r="K82" i="20"/>
  <c r="J82" i="20"/>
  <c r="L82" i="20" s="1"/>
  <c r="H82" i="20"/>
  <c r="G82" i="20"/>
  <c r="E82" i="20"/>
  <c r="D82" i="20"/>
  <c r="L81" i="20"/>
  <c r="I81" i="20"/>
  <c r="F81" i="20"/>
  <c r="L80" i="20"/>
  <c r="I80" i="20"/>
  <c r="F80" i="20"/>
  <c r="L79" i="20"/>
  <c r="I79" i="20"/>
  <c r="F79" i="20"/>
  <c r="K78" i="20"/>
  <c r="J78" i="20"/>
  <c r="H78" i="20"/>
  <c r="G78" i="20"/>
  <c r="E78" i="20"/>
  <c r="D78" i="20"/>
  <c r="L77" i="20"/>
  <c r="I77" i="20"/>
  <c r="F77" i="20"/>
  <c r="L76" i="20"/>
  <c r="I76" i="20"/>
  <c r="F76" i="20"/>
  <c r="L75" i="20"/>
  <c r="I75" i="20"/>
  <c r="F75" i="20"/>
  <c r="L74" i="20"/>
  <c r="I74" i="20"/>
  <c r="F74" i="20"/>
  <c r="K73" i="20"/>
  <c r="J73" i="20"/>
  <c r="H73" i="20"/>
  <c r="G73" i="20"/>
  <c r="E73" i="20"/>
  <c r="D73" i="20"/>
  <c r="L72" i="20"/>
  <c r="I72" i="20"/>
  <c r="F72" i="20"/>
  <c r="L71" i="20"/>
  <c r="I71" i="20"/>
  <c r="F71" i="20"/>
  <c r="L70" i="20"/>
  <c r="I70" i="20"/>
  <c r="F70" i="20"/>
  <c r="K69" i="20"/>
  <c r="J69" i="20"/>
  <c r="L69" i="20" s="1"/>
  <c r="H69" i="20"/>
  <c r="G69" i="20"/>
  <c r="E69" i="20"/>
  <c r="D69" i="20"/>
  <c r="L68" i="20"/>
  <c r="I68" i="20"/>
  <c r="F68" i="20"/>
  <c r="L67" i="20"/>
  <c r="I67" i="20"/>
  <c r="F67" i="20"/>
  <c r="K66" i="20"/>
  <c r="J66" i="20"/>
  <c r="H66" i="20"/>
  <c r="G66" i="20"/>
  <c r="E66" i="20"/>
  <c r="D66" i="20"/>
  <c r="L65" i="20"/>
  <c r="I65" i="20"/>
  <c r="F65" i="20"/>
  <c r="L64" i="20"/>
  <c r="I64" i="20"/>
  <c r="F64" i="20"/>
  <c r="L63" i="20"/>
  <c r="I63" i="20"/>
  <c r="F63" i="20"/>
  <c r="L62" i="20"/>
  <c r="I62" i="20"/>
  <c r="F62" i="20"/>
  <c r="K61" i="20"/>
  <c r="J61" i="20"/>
  <c r="H61" i="20"/>
  <c r="G61" i="20"/>
  <c r="I61" i="20" s="1"/>
  <c r="E61" i="20"/>
  <c r="D61" i="20"/>
  <c r="F60" i="20"/>
  <c r="F59" i="20"/>
  <c r="L58" i="20"/>
  <c r="I58" i="20"/>
  <c r="F58" i="20"/>
  <c r="F57" i="20"/>
  <c r="F56" i="20"/>
  <c r="L55" i="20"/>
  <c r="I55" i="20"/>
  <c r="F55" i="20"/>
  <c r="L54" i="20"/>
  <c r="I54" i="20"/>
  <c r="F54" i="20"/>
  <c r="K53" i="20"/>
  <c r="J53" i="20"/>
  <c r="H53" i="20"/>
  <c r="G53" i="20"/>
  <c r="E53" i="20"/>
  <c r="D53" i="20"/>
  <c r="L52" i="20"/>
  <c r="I52" i="20"/>
  <c r="F52" i="20"/>
  <c r="L51" i="20"/>
  <c r="I51" i="20"/>
  <c r="F51" i="20"/>
  <c r="L50" i="20"/>
  <c r="I50" i="20"/>
  <c r="F50" i="20"/>
  <c r="L49" i="20"/>
  <c r="I49" i="20"/>
  <c r="F49" i="20"/>
  <c r="L48" i="20"/>
  <c r="I48" i="20"/>
  <c r="F48" i="20"/>
  <c r="L47" i="20"/>
  <c r="I47" i="20"/>
  <c r="F47" i="20"/>
  <c r="L46" i="20"/>
  <c r="I46" i="20"/>
  <c r="F46" i="20"/>
  <c r="L45" i="20"/>
  <c r="I45" i="20"/>
  <c r="F45" i="20"/>
  <c r="L44" i="20"/>
  <c r="I44" i="20"/>
  <c r="F44" i="20"/>
  <c r="L43" i="20"/>
  <c r="I43" i="20"/>
  <c r="F43" i="20"/>
  <c r="L42" i="20"/>
  <c r="I42" i="20"/>
  <c r="F42" i="20"/>
  <c r="L41" i="20"/>
  <c r="I41" i="20"/>
  <c r="F41" i="20"/>
  <c r="L40" i="20"/>
  <c r="I40" i="20"/>
  <c r="F40" i="20"/>
  <c r="L39" i="20"/>
  <c r="I39" i="20"/>
  <c r="F39" i="20"/>
  <c r="L38" i="20"/>
  <c r="I38" i="20"/>
  <c r="F38" i="20"/>
  <c r="L37" i="20"/>
  <c r="I37" i="20"/>
  <c r="F37" i="20"/>
  <c r="L36" i="20"/>
  <c r="I36" i="20"/>
  <c r="F36" i="20"/>
  <c r="K35" i="20"/>
  <c r="J35" i="20"/>
  <c r="H35" i="20"/>
  <c r="G35" i="20"/>
  <c r="I35" i="20" s="1"/>
  <c r="E35" i="20"/>
  <c r="D35" i="20"/>
  <c r="L34" i="20"/>
  <c r="I34" i="20"/>
  <c r="F34" i="20"/>
  <c r="L33" i="20"/>
  <c r="I33" i="20"/>
  <c r="F33" i="20"/>
  <c r="L32" i="20"/>
  <c r="I32" i="20"/>
  <c r="F32" i="20"/>
  <c r="L31" i="20"/>
  <c r="I31" i="20"/>
  <c r="F31" i="20"/>
  <c r="L30" i="20"/>
  <c r="I30" i="20"/>
  <c r="F30" i="20"/>
  <c r="L29" i="20"/>
  <c r="I29" i="20"/>
  <c r="F29" i="20"/>
  <c r="K28" i="20"/>
  <c r="J28" i="20"/>
  <c r="L28" i="20" s="1"/>
  <c r="H28" i="20"/>
  <c r="G28" i="20"/>
  <c r="I28" i="20" s="1"/>
  <c r="E28" i="20"/>
  <c r="D28" i="20"/>
  <c r="F28" i="20" s="1"/>
  <c r="L27" i="20"/>
  <c r="I27" i="20"/>
  <c r="F27" i="20"/>
  <c r="L26" i="20"/>
  <c r="I26" i="20"/>
  <c r="F26" i="20"/>
  <c r="L25" i="20"/>
  <c r="I25" i="20"/>
  <c r="F25" i="20"/>
  <c r="L24" i="20"/>
  <c r="I24" i="20"/>
  <c r="F24" i="20"/>
  <c r="L23" i="20"/>
  <c r="I23" i="20"/>
  <c r="F23" i="20"/>
  <c r="L22" i="20"/>
  <c r="I22" i="20"/>
  <c r="F22" i="20"/>
  <c r="K21" i="20"/>
  <c r="J21" i="20"/>
  <c r="L21" i="20" s="1"/>
  <c r="H21" i="20"/>
  <c r="G21" i="20"/>
  <c r="E21" i="20"/>
  <c r="D21" i="20"/>
  <c r="L20" i="20"/>
  <c r="I20" i="20"/>
  <c r="F20" i="20"/>
  <c r="L19" i="20"/>
  <c r="I19" i="20"/>
  <c r="F19" i="20"/>
  <c r="L18" i="20"/>
  <c r="I18" i="20"/>
  <c r="F18" i="20"/>
  <c r="L17" i="20"/>
  <c r="I17" i="20"/>
  <c r="F17" i="20"/>
  <c r="L16" i="20"/>
  <c r="I16" i="20"/>
  <c r="F16" i="20"/>
  <c r="L15" i="20"/>
  <c r="I15" i="20"/>
  <c r="F15" i="20"/>
  <c r="L14" i="20"/>
  <c r="I14" i="20"/>
  <c r="F14" i="20"/>
  <c r="K13" i="20"/>
  <c r="J13" i="20"/>
  <c r="H13" i="20"/>
  <c r="G13" i="20"/>
  <c r="E13" i="20"/>
  <c r="D13" i="20"/>
  <c r="L12" i="20"/>
  <c r="I12" i="20"/>
  <c r="F12" i="20"/>
  <c r="L11" i="20"/>
  <c r="I11" i="20"/>
  <c r="F11" i="20"/>
  <c r="L10" i="20"/>
  <c r="I10" i="20"/>
  <c r="F10" i="20"/>
  <c r="L9" i="20"/>
  <c r="I9" i="20"/>
  <c r="F9" i="20"/>
  <c r="L8" i="20"/>
  <c r="I8" i="20"/>
  <c r="F8" i="20"/>
  <c r="L7" i="20"/>
  <c r="I7" i="20"/>
  <c r="F7" i="20"/>
  <c r="L6" i="20"/>
  <c r="I6" i="20"/>
  <c r="F6" i="20"/>
  <c r="L5" i="20"/>
  <c r="I5" i="20"/>
  <c r="F5" i="20"/>
  <c r="L4" i="20"/>
  <c r="I4" i="20"/>
  <c r="F4" i="20"/>
  <c r="W85" i="5"/>
  <c r="T85" i="5"/>
  <c r="W84" i="5"/>
  <c r="T84" i="5"/>
  <c r="W83" i="5"/>
  <c r="T83" i="5"/>
  <c r="V90" i="5"/>
  <c r="U90" i="5"/>
  <c r="S90" i="5"/>
  <c r="R90" i="5"/>
  <c r="W89" i="5"/>
  <c r="T89" i="5"/>
  <c r="W88" i="5"/>
  <c r="T88" i="5"/>
  <c r="W87" i="5"/>
  <c r="T87" i="5"/>
  <c r="L89" i="20" l="1"/>
  <c r="I95" i="20"/>
  <c r="L95" i="20"/>
  <c r="I99" i="20"/>
  <c r="I102" i="20"/>
  <c r="L35" i="20"/>
  <c r="I89" i="20"/>
  <c r="F95" i="20"/>
  <c r="T90" i="5"/>
  <c r="L13" i="20"/>
  <c r="L53" i="20"/>
  <c r="L112" i="20"/>
  <c r="I13" i="20"/>
  <c r="I73" i="20"/>
  <c r="F119" i="20"/>
  <c r="L124" i="20"/>
  <c r="L131" i="20"/>
  <c r="L136" i="20"/>
  <c r="L78" i="20"/>
  <c r="L119" i="20"/>
  <c r="L73" i="20"/>
  <c r="I21" i="20"/>
  <c r="L61" i="20"/>
  <c r="I69" i="20"/>
  <c r="L99" i="20"/>
  <c r="L106" i="20"/>
  <c r="F99" i="20"/>
  <c r="F112" i="20"/>
  <c r="J137" i="20"/>
  <c r="F73" i="20"/>
  <c r="F69" i="20"/>
  <c r="L66" i="20"/>
  <c r="I136" i="20"/>
  <c r="F136" i="20"/>
  <c r="I131" i="20"/>
  <c r="F131" i="20"/>
  <c r="I124" i="20"/>
  <c r="F124" i="20"/>
  <c r="I119" i="20"/>
  <c r="I112" i="20"/>
  <c r="F106" i="20"/>
  <c r="F102" i="20"/>
  <c r="K137" i="20"/>
  <c r="I82" i="20"/>
  <c r="F82" i="20"/>
  <c r="F78" i="20"/>
  <c r="I78" i="20"/>
  <c r="F66" i="20"/>
  <c r="I66" i="20"/>
  <c r="F61" i="20"/>
  <c r="F53" i="20"/>
  <c r="I53" i="20"/>
  <c r="F35" i="20"/>
  <c r="D137" i="20"/>
  <c r="F21" i="20"/>
  <c r="H137" i="20"/>
  <c r="G137" i="20"/>
  <c r="E137" i="20"/>
  <c r="F13" i="20"/>
  <c r="W90" i="5"/>
  <c r="L137" i="20" l="1"/>
  <c r="I137" i="20"/>
  <c r="F137" i="20"/>
  <c r="Q71" i="16"/>
  <c r="P71" i="16"/>
  <c r="D282" i="19" l="1"/>
  <c r="G30" i="9" l="1"/>
  <c r="H30" i="9"/>
  <c r="I30" i="9"/>
  <c r="J30" i="9"/>
  <c r="K30" i="9"/>
  <c r="G25" i="9"/>
  <c r="H25" i="9"/>
  <c r="I25" i="9"/>
  <c r="J25" i="9"/>
  <c r="K25" i="9"/>
  <c r="H9" i="9"/>
  <c r="I9" i="9"/>
  <c r="J9" i="9"/>
  <c r="H14" i="9"/>
  <c r="I14" i="9"/>
  <c r="H19" i="9"/>
  <c r="I19" i="9"/>
  <c r="J19" i="9"/>
  <c r="K19" i="9"/>
  <c r="G19" i="9"/>
  <c r="F19" i="9"/>
  <c r="E19" i="9"/>
  <c r="D19" i="9"/>
  <c r="M17" i="9"/>
  <c r="L17" i="9"/>
  <c r="M16" i="9"/>
  <c r="L16" i="9"/>
  <c r="M15" i="9"/>
  <c r="L15" i="9"/>
  <c r="H28" i="7"/>
  <c r="D28" i="7"/>
  <c r="C28" i="7"/>
  <c r="H26" i="7"/>
  <c r="D26" i="7"/>
  <c r="C26" i="7"/>
  <c r="H24" i="7"/>
  <c r="D24" i="7"/>
  <c r="C24" i="7"/>
  <c r="D23" i="7"/>
  <c r="C23" i="7"/>
  <c r="G22" i="7"/>
  <c r="G25" i="7" s="1"/>
  <c r="F22" i="7"/>
  <c r="H21" i="7"/>
  <c r="D21" i="7"/>
  <c r="C21" i="7"/>
  <c r="H20" i="7"/>
  <c r="D20" i="7"/>
  <c r="C20" i="7"/>
  <c r="H19" i="7"/>
  <c r="D19" i="7"/>
  <c r="C19" i="7"/>
  <c r="H18" i="7"/>
  <c r="D18" i="7"/>
  <c r="C18" i="7"/>
  <c r="H17" i="7"/>
  <c r="D17" i="7"/>
  <c r="C17" i="7"/>
  <c r="H15" i="7"/>
  <c r="D15" i="7"/>
  <c r="C15" i="7"/>
  <c r="D14" i="7"/>
  <c r="C14" i="7"/>
  <c r="H13" i="7"/>
  <c r="E13" i="7"/>
  <c r="G12" i="7"/>
  <c r="G16" i="7" s="1"/>
  <c r="G29" i="7" s="1"/>
  <c r="F12" i="7"/>
  <c r="F16" i="7" s="1"/>
  <c r="H11" i="7"/>
  <c r="D11" i="7"/>
  <c r="C11" i="7"/>
  <c r="H10" i="7"/>
  <c r="D10" i="7"/>
  <c r="C10" i="7"/>
  <c r="H9" i="7"/>
  <c r="D9" i="7"/>
  <c r="C9" i="7"/>
  <c r="H8" i="7"/>
  <c r="D8" i="7"/>
  <c r="C8" i="7"/>
  <c r="H7" i="7"/>
  <c r="D7" i="7"/>
  <c r="C7" i="7"/>
  <c r="M19" i="9" l="1"/>
  <c r="E8" i="7"/>
  <c r="E14" i="7"/>
  <c r="E18" i="7"/>
  <c r="H22" i="7"/>
  <c r="E24" i="7"/>
  <c r="N15" i="9"/>
  <c r="N17" i="9"/>
  <c r="L19" i="9"/>
  <c r="D12" i="7"/>
  <c r="D16" i="7" s="1"/>
  <c r="D29" i="7" s="1"/>
  <c r="E10" i="7"/>
  <c r="E15" i="7"/>
  <c r="D22" i="7"/>
  <c r="D25" i="7" s="1"/>
  <c r="E20" i="7"/>
  <c r="E23" i="7"/>
  <c r="E28" i="7"/>
  <c r="C12" i="7"/>
  <c r="C16" i="7" s="1"/>
  <c r="E9" i="7"/>
  <c r="E11" i="7"/>
  <c r="C22" i="7"/>
  <c r="C25" i="7" s="1"/>
  <c r="E25" i="7" s="1"/>
  <c r="E19" i="7"/>
  <c r="E21" i="7"/>
  <c r="E26" i="7"/>
  <c r="H16" i="7"/>
  <c r="H12" i="7"/>
  <c r="E17" i="7"/>
  <c r="F25" i="7"/>
  <c r="H25" i="7" s="1"/>
  <c r="E7" i="7"/>
  <c r="E174" i="19"/>
  <c r="F174" i="19"/>
  <c r="G174" i="19"/>
  <c r="H174" i="19"/>
  <c r="I174" i="19"/>
  <c r="J174" i="19"/>
  <c r="K174" i="19"/>
  <c r="L174" i="19"/>
  <c r="M174" i="19"/>
  <c r="N174" i="19"/>
  <c r="O174" i="19"/>
  <c r="E175" i="19"/>
  <c r="F175" i="19"/>
  <c r="G175" i="19"/>
  <c r="H175" i="19"/>
  <c r="I175" i="19"/>
  <c r="J175" i="19"/>
  <c r="K175" i="19"/>
  <c r="L175" i="19"/>
  <c r="M175" i="19"/>
  <c r="N175" i="19"/>
  <c r="O175" i="19"/>
  <c r="E176" i="19"/>
  <c r="F176" i="19"/>
  <c r="G176" i="19"/>
  <c r="H176" i="19"/>
  <c r="I176" i="19"/>
  <c r="J176" i="19"/>
  <c r="K176" i="19"/>
  <c r="L176" i="19"/>
  <c r="M176" i="19"/>
  <c r="N176" i="19"/>
  <c r="O176" i="19"/>
  <c r="E177" i="19"/>
  <c r="F177" i="19"/>
  <c r="G177" i="19"/>
  <c r="H177" i="19"/>
  <c r="I177" i="19"/>
  <c r="J177" i="19"/>
  <c r="K177" i="19"/>
  <c r="L177" i="19"/>
  <c r="M177" i="19"/>
  <c r="N177" i="19"/>
  <c r="O177" i="19"/>
  <c r="E178" i="19"/>
  <c r="F178" i="19"/>
  <c r="G178" i="19"/>
  <c r="H178" i="19"/>
  <c r="I178" i="19"/>
  <c r="J178" i="19"/>
  <c r="K178" i="19"/>
  <c r="L178" i="19"/>
  <c r="M178" i="19"/>
  <c r="N178" i="19"/>
  <c r="O178" i="19"/>
  <c r="E170" i="19"/>
  <c r="F170" i="19"/>
  <c r="G170" i="19"/>
  <c r="H170" i="19"/>
  <c r="I170" i="19"/>
  <c r="J170" i="19"/>
  <c r="K170" i="19"/>
  <c r="L170" i="19"/>
  <c r="M170" i="19"/>
  <c r="N170" i="19"/>
  <c r="O170" i="19"/>
  <c r="E161" i="19"/>
  <c r="F161" i="19"/>
  <c r="G161" i="19"/>
  <c r="H161" i="19"/>
  <c r="I161" i="19"/>
  <c r="J161" i="19"/>
  <c r="K161" i="19"/>
  <c r="L161" i="19"/>
  <c r="M161" i="19"/>
  <c r="N161" i="19"/>
  <c r="O161" i="19"/>
  <c r="E157" i="19"/>
  <c r="F157" i="19"/>
  <c r="G157" i="19"/>
  <c r="H157" i="19"/>
  <c r="I157" i="19"/>
  <c r="J157" i="19"/>
  <c r="K157" i="19"/>
  <c r="L157" i="19"/>
  <c r="M157" i="19"/>
  <c r="N157" i="19"/>
  <c r="O157" i="19"/>
  <c r="E152" i="19"/>
  <c r="F152" i="19"/>
  <c r="G152" i="19"/>
  <c r="H152" i="19"/>
  <c r="I152" i="19"/>
  <c r="J152" i="19"/>
  <c r="K152" i="19"/>
  <c r="L152" i="19"/>
  <c r="M152" i="19"/>
  <c r="N152" i="19"/>
  <c r="O152" i="19"/>
  <c r="E148" i="19"/>
  <c r="F148" i="19"/>
  <c r="G148" i="19"/>
  <c r="H148" i="19"/>
  <c r="I148" i="19"/>
  <c r="J148" i="19"/>
  <c r="K148" i="19"/>
  <c r="L148" i="19"/>
  <c r="M148" i="19"/>
  <c r="N148" i="19"/>
  <c r="O148" i="19"/>
  <c r="E141" i="19"/>
  <c r="F141" i="19"/>
  <c r="G141" i="19"/>
  <c r="H141" i="19"/>
  <c r="I141" i="19"/>
  <c r="J141" i="19"/>
  <c r="K141" i="19"/>
  <c r="L141" i="19"/>
  <c r="M141" i="19"/>
  <c r="N141" i="19"/>
  <c r="O141" i="19"/>
  <c r="E137" i="19"/>
  <c r="F137" i="19"/>
  <c r="G137" i="19"/>
  <c r="H137" i="19"/>
  <c r="I137" i="19"/>
  <c r="J137" i="19"/>
  <c r="K137" i="19"/>
  <c r="L137" i="19"/>
  <c r="M137" i="19"/>
  <c r="N137" i="19"/>
  <c r="O137" i="19"/>
  <c r="E133" i="19"/>
  <c r="F133" i="19"/>
  <c r="G133" i="19"/>
  <c r="H133" i="19"/>
  <c r="I133" i="19"/>
  <c r="J133" i="19"/>
  <c r="K133" i="19"/>
  <c r="L133" i="19"/>
  <c r="M133" i="19"/>
  <c r="N133" i="19"/>
  <c r="O133" i="19"/>
  <c r="E127" i="19"/>
  <c r="F127" i="19"/>
  <c r="G127" i="19"/>
  <c r="H127" i="19"/>
  <c r="I127" i="19"/>
  <c r="J127" i="19"/>
  <c r="K127" i="19"/>
  <c r="L127" i="19"/>
  <c r="M127" i="19"/>
  <c r="N127" i="19"/>
  <c r="O127" i="19"/>
  <c r="E121" i="19"/>
  <c r="F121" i="19"/>
  <c r="G121" i="19"/>
  <c r="H121" i="19"/>
  <c r="I121" i="19"/>
  <c r="J121" i="19"/>
  <c r="K121" i="19"/>
  <c r="L121" i="19"/>
  <c r="M121" i="19"/>
  <c r="N121" i="19"/>
  <c r="O121" i="19"/>
  <c r="E117" i="19"/>
  <c r="F117" i="19"/>
  <c r="G117" i="19"/>
  <c r="H117" i="19"/>
  <c r="I117" i="19"/>
  <c r="J117" i="19"/>
  <c r="K117" i="19"/>
  <c r="L117" i="19"/>
  <c r="M117" i="19"/>
  <c r="N117" i="19"/>
  <c r="O117" i="19"/>
  <c r="E110" i="19"/>
  <c r="F110" i="19"/>
  <c r="G110" i="19"/>
  <c r="H110" i="19"/>
  <c r="I110" i="19"/>
  <c r="J110" i="19"/>
  <c r="K110" i="19"/>
  <c r="L110" i="19"/>
  <c r="M110" i="19"/>
  <c r="N110" i="19"/>
  <c r="O110" i="19"/>
  <c r="E107" i="19"/>
  <c r="F107" i="19"/>
  <c r="G107" i="19"/>
  <c r="H107" i="19"/>
  <c r="I107" i="19"/>
  <c r="J107" i="19"/>
  <c r="K107" i="19"/>
  <c r="L107" i="19"/>
  <c r="M107" i="19"/>
  <c r="N107" i="19"/>
  <c r="O107" i="19"/>
  <c r="E101" i="19"/>
  <c r="F101" i="19"/>
  <c r="G101" i="19"/>
  <c r="H101" i="19"/>
  <c r="I101" i="19"/>
  <c r="J101" i="19"/>
  <c r="K101" i="19"/>
  <c r="L101" i="19"/>
  <c r="M101" i="19"/>
  <c r="N101" i="19"/>
  <c r="O101" i="19"/>
  <c r="E93" i="19"/>
  <c r="F93" i="19"/>
  <c r="G93" i="19"/>
  <c r="H93" i="19"/>
  <c r="I93" i="19"/>
  <c r="J93" i="19"/>
  <c r="K93" i="19"/>
  <c r="L93" i="19"/>
  <c r="M93" i="19"/>
  <c r="N93" i="19"/>
  <c r="O93" i="19"/>
  <c r="E90" i="19"/>
  <c r="F90" i="19"/>
  <c r="G90" i="19"/>
  <c r="H90" i="19"/>
  <c r="I90" i="19"/>
  <c r="J90" i="19"/>
  <c r="K90" i="19"/>
  <c r="L90" i="19"/>
  <c r="M90" i="19"/>
  <c r="N90" i="19"/>
  <c r="O90" i="19"/>
  <c r="E84" i="19"/>
  <c r="F84" i="19"/>
  <c r="G84" i="19"/>
  <c r="H84" i="19"/>
  <c r="I84" i="19"/>
  <c r="J84" i="19"/>
  <c r="K84" i="19"/>
  <c r="L84" i="19"/>
  <c r="M84" i="19"/>
  <c r="N84" i="19"/>
  <c r="O84" i="19"/>
  <c r="E76" i="19"/>
  <c r="F76" i="19"/>
  <c r="G76" i="19"/>
  <c r="H76" i="19"/>
  <c r="I76" i="19"/>
  <c r="J76" i="19"/>
  <c r="K76" i="19"/>
  <c r="L76" i="19"/>
  <c r="M76" i="19"/>
  <c r="N76" i="19"/>
  <c r="O76" i="19"/>
  <c r="E72" i="19"/>
  <c r="F72" i="19"/>
  <c r="G72" i="19"/>
  <c r="H72" i="19"/>
  <c r="I72" i="19"/>
  <c r="J72" i="19"/>
  <c r="K72" i="19"/>
  <c r="L72" i="19"/>
  <c r="M72" i="19"/>
  <c r="N72" i="19"/>
  <c r="O72" i="19"/>
  <c r="E66" i="19"/>
  <c r="F66" i="19"/>
  <c r="G66" i="19"/>
  <c r="H66" i="19"/>
  <c r="I66" i="19"/>
  <c r="J66" i="19"/>
  <c r="K66" i="19"/>
  <c r="L66" i="19"/>
  <c r="M66" i="19"/>
  <c r="N66" i="19"/>
  <c r="O66" i="19"/>
  <c r="E61" i="19"/>
  <c r="F61" i="19"/>
  <c r="G61" i="19"/>
  <c r="H61" i="19"/>
  <c r="I61" i="19"/>
  <c r="J61" i="19"/>
  <c r="K61" i="19"/>
  <c r="L61" i="19"/>
  <c r="M61" i="19"/>
  <c r="N61" i="19"/>
  <c r="O61" i="19"/>
  <c r="E56" i="19"/>
  <c r="F56" i="19"/>
  <c r="G56" i="19"/>
  <c r="H56" i="19"/>
  <c r="I56" i="19"/>
  <c r="J56" i="19"/>
  <c r="K56" i="19"/>
  <c r="L56" i="19"/>
  <c r="M56" i="19"/>
  <c r="N56" i="19"/>
  <c r="O56" i="19"/>
  <c r="E50" i="19"/>
  <c r="F50" i="19"/>
  <c r="G50" i="19"/>
  <c r="H50" i="19"/>
  <c r="I50" i="19"/>
  <c r="J50" i="19"/>
  <c r="K50" i="19"/>
  <c r="L50" i="19"/>
  <c r="M50" i="19"/>
  <c r="N50" i="19"/>
  <c r="O50" i="19"/>
  <c r="E47" i="19"/>
  <c r="F47" i="19"/>
  <c r="G47" i="19"/>
  <c r="H47" i="19"/>
  <c r="I47" i="19"/>
  <c r="J47" i="19"/>
  <c r="K47" i="19"/>
  <c r="L47" i="19"/>
  <c r="M47" i="19"/>
  <c r="N47" i="19"/>
  <c r="O47" i="19"/>
  <c r="E43" i="19"/>
  <c r="F43" i="19"/>
  <c r="G43" i="19"/>
  <c r="H43" i="19"/>
  <c r="I43" i="19"/>
  <c r="J43" i="19"/>
  <c r="K43" i="19"/>
  <c r="L43" i="19"/>
  <c r="M43" i="19"/>
  <c r="N43" i="19"/>
  <c r="O43" i="19"/>
  <c r="E38" i="19"/>
  <c r="F38" i="19"/>
  <c r="G38" i="19"/>
  <c r="H38" i="19"/>
  <c r="I38" i="19"/>
  <c r="J38" i="19"/>
  <c r="K38" i="19"/>
  <c r="L38" i="19"/>
  <c r="M38" i="19"/>
  <c r="N38" i="19"/>
  <c r="O38" i="19"/>
  <c r="E32" i="19"/>
  <c r="F32" i="19"/>
  <c r="G32" i="19"/>
  <c r="H32" i="19"/>
  <c r="I32" i="19"/>
  <c r="J32" i="19"/>
  <c r="K32" i="19"/>
  <c r="L32" i="19"/>
  <c r="M32" i="19"/>
  <c r="N32" i="19"/>
  <c r="O32" i="19"/>
  <c r="E26" i="19"/>
  <c r="F26" i="19"/>
  <c r="G26" i="19"/>
  <c r="H26" i="19"/>
  <c r="I26" i="19"/>
  <c r="J26" i="19"/>
  <c r="K26" i="19"/>
  <c r="L26" i="19"/>
  <c r="M26" i="19"/>
  <c r="N26" i="19"/>
  <c r="O26" i="19"/>
  <c r="E20" i="19"/>
  <c r="F20" i="19"/>
  <c r="G20" i="19"/>
  <c r="H20" i="19"/>
  <c r="I20" i="19"/>
  <c r="J20" i="19"/>
  <c r="K20" i="19"/>
  <c r="L20" i="19"/>
  <c r="M20" i="19"/>
  <c r="N20" i="19"/>
  <c r="O20" i="19"/>
  <c r="E15" i="19"/>
  <c r="F15" i="19"/>
  <c r="G15" i="19"/>
  <c r="H15" i="19"/>
  <c r="I15" i="19"/>
  <c r="J15" i="19"/>
  <c r="K15" i="19"/>
  <c r="L15" i="19"/>
  <c r="M15" i="19"/>
  <c r="N15" i="19"/>
  <c r="O15" i="19"/>
  <c r="E10" i="19"/>
  <c r="F10" i="19"/>
  <c r="G10" i="19"/>
  <c r="H10" i="19"/>
  <c r="I10" i="19"/>
  <c r="J10" i="19"/>
  <c r="K10" i="19"/>
  <c r="L10" i="19"/>
  <c r="M10" i="19"/>
  <c r="N10" i="19"/>
  <c r="O10" i="19"/>
  <c r="P5" i="19"/>
  <c r="Q5" i="19"/>
  <c r="P6" i="19"/>
  <c r="Q6" i="19"/>
  <c r="P7" i="19"/>
  <c r="Q7" i="19"/>
  <c r="P8" i="19"/>
  <c r="Q8" i="19"/>
  <c r="P9" i="19"/>
  <c r="Q9" i="19"/>
  <c r="P11" i="19"/>
  <c r="Q11" i="19"/>
  <c r="P12" i="19"/>
  <c r="Q12" i="19"/>
  <c r="P13" i="19"/>
  <c r="Q13" i="19"/>
  <c r="P14" i="19"/>
  <c r="Q14" i="19"/>
  <c r="P16" i="19"/>
  <c r="Q16" i="19"/>
  <c r="P17" i="19"/>
  <c r="Q17" i="19"/>
  <c r="P18" i="19"/>
  <c r="Q18" i="19"/>
  <c r="P19" i="19"/>
  <c r="Q19" i="19"/>
  <c r="P21" i="19"/>
  <c r="Q21" i="19"/>
  <c r="P22" i="19"/>
  <c r="Q22" i="19"/>
  <c r="P23" i="19"/>
  <c r="Q23" i="19"/>
  <c r="P24" i="19"/>
  <c r="Q24" i="19"/>
  <c r="P25" i="19"/>
  <c r="Q25" i="19"/>
  <c r="P27" i="19"/>
  <c r="Q27" i="19"/>
  <c r="P28" i="19"/>
  <c r="Q28" i="19"/>
  <c r="P29" i="19"/>
  <c r="Q29" i="19"/>
  <c r="P30" i="19"/>
  <c r="Q30" i="19"/>
  <c r="P31" i="19"/>
  <c r="Q31" i="19"/>
  <c r="P33" i="19"/>
  <c r="Q33" i="19"/>
  <c r="P34" i="19"/>
  <c r="Q34" i="19"/>
  <c r="P35" i="19"/>
  <c r="Q35" i="19"/>
  <c r="P36" i="19"/>
  <c r="Q36" i="19"/>
  <c r="P37" i="19"/>
  <c r="Q37" i="19"/>
  <c r="P39" i="19"/>
  <c r="Q39" i="19"/>
  <c r="P40" i="19"/>
  <c r="Q40" i="19"/>
  <c r="P41" i="19"/>
  <c r="Q41" i="19"/>
  <c r="P42" i="19"/>
  <c r="Q42" i="19"/>
  <c r="P44" i="19"/>
  <c r="Q44" i="19"/>
  <c r="P45" i="19"/>
  <c r="Q45" i="19"/>
  <c r="P46" i="19"/>
  <c r="Q46" i="19"/>
  <c r="P48" i="19"/>
  <c r="Q48" i="19"/>
  <c r="P49" i="19"/>
  <c r="Q49" i="19"/>
  <c r="P51" i="19"/>
  <c r="Q51" i="19"/>
  <c r="P52" i="19"/>
  <c r="Q52" i="19"/>
  <c r="P53" i="19"/>
  <c r="Q53" i="19"/>
  <c r="P54" i="19"/>
  <c r="Q54" i="19"/>
  <c r="P55" i="19"/>
  <c r="Q55" i="19"/>
  <c r="P57" i="19"/>
  <c r="Q57" i="19"/>
  <c r="P58" i="19"/>
  <c r="Q58" i="19"/>
  <c r="P59" i="19"/>
  <c r="Q59" i="19"/>
  <c r="P60" i="19"/>
  <c r="Q60" i="19"/>
  <c r="P62" i="19"/>
  <c r="Q62" i="19"/>
  <c r="P63" i="19"/>
  <c r="Q63" i="19"/>
  <c r="P64" i="19"/>
  <c r="Q64" i="19"/>
  <c r="P65" i="19"/>
  <c r="Q65" i="19"/>
  <c r="P67" i="19"/>
  <c r="Q67" i="19"/>
  <c r="P68" i="19"/>
  <c r="Q68" i="19"/>
  <c r="P69" i="19"/>
  <c r="Q69" i="19"/>
  <c r="P70" i="19"/>
  <c r="Q70" i="19"/>
  <c r="P71" i="19"/>
  <c r="Q71" i="19"/>
  <c r="P73" i="19"/>
  <c r="Q73" i="19"/>
  <c r="P74" i="19"/>
  <c r="Q74" i="19"/>
  <c r="P75" i="19"/>
  <c r="Q75" i="19"/>
  <c r="P77" i="19"/>
  <c r="Q77" i="19"/>
  <c r="P78" i="19"/>
  <c r="Q78" i="19"/>
  <c r="P79" i="19"/>
  <c r="Q79" i="19"/>
  <c r="P80" i="19"/>
  <c r="Q80" i="19"/>
  <c r="P81" i="19"/>
  <c r="Q81" i="19"/>
  <c r="P82" i="19"/>
  <c r="Q82" i="19"/>
  <c r="P83" i="19"/>
  <c r="Q83" i="19"/>
  <c r="P85" i="19"/>
  <c r="Q85" i="19"/>
  <c r="P86" i="19"/>
  <c r="Q86" i="19"/>
  <c r="P87" i="19"/>
  <c r="Q87" i="19"/>
  <c r="P88" i="19"/>
  <c r="Q88" i="19"/>
  <c r="P89" i="19"/>
  <c r="Q89" i="19"/>
  <c r="P91" i="19"/>
  <c r="Q91" i="19"/>
  <c r="P92" i="19"/>
  <c r="Q92" i="19"/>
  <c r="P94" i="19"/>
  <c r="Q94" i="19"/>
  <c r="P95" i="19"/>
  <c r="Q95" i="19"/>
  <c r="P96" i="19"/>
  <c r="Q96" i="19"/>
  <c r="P97" i="19"/>
  <c r="Q97" i="19"/>
  <c r="P98" i="19"/>
  <c r="Q98" i="19"/>
  <c r="P99" i="19"/>
  <c r="Q99" i="19"/>
  <c r="P100" i="19"/>
  <c r="Q100" i="19"/>
  <c r="P102" i="19"/>
  <c r="Q102" i="19"/>
  <c r="P103" i="19"/>
  <c r="Q103" i="19"/>
  <c r="P104" i="19"/>
  <c r="Q104" i="19"/>
  <c r="P105" i="19"/>
  <c r="Q105" i="19"/>
  <c r="P106" i="19"/>
  <c r="Q106" i="19"/>
  <c r="P108" i="19"/>
  <c r="Q108" i="19"/>
  <c r="P109" i="19"/>
  <c r="Q109" i="19"/>
  <c r="P111" i="19"/>
  <c r="Q111" i="19"/>
  <c r="P112" i="19"/>
  <c r="Q112" i="19"/>
  <c r="P113" i="19"/>
  <c r="Q113" i="19"/>
  <c r="P114" i="19"/>
  <c r="Q114" i="19"/>
  <c r="P115" i="19"/>
  <c r="Q115" i="19"/>
  <c r="P116" i="19"/>
  <c r="Q116" i="19"/>
  <c r="P118" i="19"/>
  <c r="Q118" i="19"/>
  <c r="P119" i="19"/>
  <c r="Q119" i="19"/>
  <c r="P120" i="19"/>
  <c r="Q120" i="19"/>
  <c r="P122" i="19"/>
  <c r="Q122" i="19"/>
  <c r="P123" i="19"/>
  <c r="Q123" i="19"/>
  <c r="P124" i="19"/>
  <c r="Q124" i="19"/>
  <c r="P125" i="19"/>
  <c r="Q125" i="19"/>
  <c r="P126" i="19"/>
  <c r="Q126" i="19"/>
  <c r="P128" i="19"/>
  <c r="Q128" i="19"/>
  <c r="P129" i="19"/>
  <c r="Q129" i="19"/>
  <c r="P130" i="19"/>
  <c r="Q130" i="19"/>
  <c r="P131" i="19"/>
  <c r="Q131" i="19"/>
  <c r="P132" i="19"/>
  <c r="Q132" i="19"/>
  <c r="P134" i="19"/>
  <c r="Q134" i="19"/>
  <c r="P135" i="19"/>
  <c r="Q135" i="19"/>
  <c r="P136" i="19"/>
  <c r="Q136" i="19"/>
  <c r="P138" i="19"/>
  <c r="Q138" i="19"/>
  <c r="P139" i="19"/>
  <c r="Q139" i="19"/>
  <c r="P140" i="19"/>
  <c r="Q140" i="19"/>
  <c r="P142" i="19"/>
  <c r="Q142" i="19"/>
  <c r="P143" i="19"/>
  <c r="Q143" i="19"/>
  <c r="P144" i="19"/>
  <c r="Q144" i="19"/>
  <c r="P145" i="19"/>
  <c r="Q145" i="19"/>
  <c r="P146" i="19"/>
  <c r="Q146" i="19"/>
  <c r="P147" i="19"/>
  <c r="R147" i="19" s="1"/>
  <c r="Q147" i="19"/>
  <c r="P149" i="19"/>
  <c r="Q149" i="19"/>
  <c r="P150" i="19"/>
  <c r="Q150" i="19"/>
  <c r="P151" i="19"/>
  <c r="Q151" i="19"/>
  <c r="P153" i="19"/>
  <c r="Q153" i="19"/>
  <c r="P154" i="19"/>
  <c r="Q154" i="19"/>
  <c r="P155" i="19"/>
  <c r="Q155" i="19"/>
  <c r="P156" i="19"/>
  <c r="Q156" i="19"/>
  <c r="P158" i="19"/>
  <c r="Q158" i="19"/>
  <c r="P159" i="19"/>
  <c r="Q159" i="19"/>
  <c r="P160" i="19"/>
  <c r="Q160" i="19"/>
  <c r="P162" i="19"/>
  <c r="Q162" i="19"/>
  <c r="P163" i="19"/>
  <c r="Q163" i="19"/>
  <c r="P164" i="19"/>
  <c r="Q164" i="19"/>
  <c r="P165" i="19"/>
  <c r="Q165" i="19"/>
  <c r="P166" i="19"/>
  <c r="Q166" i="19"/>
  <c r="P167" i="19"/>
  <c r="Q167" i="19"/>
  <c r="P168" i="19"/>
  <c r="Q168" i="19"/>
  <c r="P169" i="19"/>
  <c r="Q169" i="19"/>
  <c r="P171" i="19"/>
  <c r="Q171" i="19"/>
  <c r="P172" i="19"/>
  <c r="Q172" i="19"/>
  <c r="P173" i="19"/>
  <c r="Q173" i="19"/>
  <c r="R155" i="19" l="1"/>
  <c r="Q90" i="19"/>
  <c r="Q133" i="19"/>
  <c r="E12" i="7"/>
  <c r="M179" i="19"/>
  <c r="Q137" i="19"/>
  <c r="E22" i="7"/>
  <c r="N179" i="19"/>
  <c r="J179" i="19"/>
  <c r="F179" i="19"/>
  <c r="Q107" i="19"/>
  <c r="Q127" i="19"/>
  <c r="E179" i="19"/>
  <c r="R144" i="19"/>
  <c r="R35" i="19"/>
  <c r="R115" i="19"/>
  <c r="R67" i="19"/>
  <c r="R39" i="19"/>
  <c r="I179" i="19"/>
  <c r="R104" i="19"/>
  <c r="R151" i="19"/>
  <c r="P178" i="19"/>
  <c r="R145" i="19"/>
  <c r="R100" i="19"/>
  <c r="R19" i="19"/>
  <c r="R7" i="19"/>
  <c r="Q84" i="19"/>
  <c r="G179" i="19"/>
  <c r="P175" i="19"/>
  <c r="R55" i="19"/>
  <c r="Q38" i="19"/>
  <c r="Q141" i="19"/>
  <c r="R131" i="19"/>
  <c r="R87" i="19"/>
  <c r="R83" i="19"/>
  <c r="R79" i="19"/>
  <c r="R78" i="19"/>
  <c r="R75" i="19"/>
  <c r="R74" i="19"/>
  <c r="R71" i="19"/>
  <c r="R70" i="19"/>
  <c r="R65" i="19"/>
  <c r="R31" i="19"/>
  <c r="R27" i="19"/>
  <c r="R23" i="19"/>
  <c r="R22" i="19"/>
  <c r="R17" i="19"/>
  <c r="Q176" i="19"/>
  <c r="R167" i="19"/>
  <c r="R153" i="19"/>
  <c r="R139" i="19"/>
  <c r="R136" i="19"/>
  <c r="R129" i="19"/>
  <c r="R128" i="19"/>
  <c r="R123" i="19"/>
  <c r="R122" i="19"/>
  <c r="R119" i="19"/>
  <c r="R118" i="19"/>
  <c r="R113" i="19"/>
  <c r="R112" i="19"/>
  <c r="R109" i="19"/>
  <c r="R108" i="19"/>
  <c r="R103" i="19"/>
  <c r="R95" i="19"/>
  <c r="R85" i="19"/>
  <c r="R59" i="19"/>
  <c r="R53" i="19"/>
  <c r="R52" i="19"/>
  <c r="R49" i="19"/>
  <c r="R45" i="19"/>
  <c r="R44" i="19"/>
  <c r="R41" i="19"/>
  <c r="R11" i="19"/>
  <c r="R5" i="19"/>
  <c r="R48" i="19"/>
  <c r="R64" i="19"/>
  <c r="R102" i="19"/>
  <c r="R99" i="19"/>
  <c r="R98" i="19"/>
  <c r="R91" i="19"/>
  <c r="R81" i="19"/>
  <c r="R80" i="19"/>
  <c r="R63" i="19"/>
  <c r="R62" i="19"/>
  <c r="R57" i="19"/>
  <c r="R51" i="19"/>
  <c r="R33" i="19"/>
  <c r="R16" i="19"/>
  <c r="R13" i="19"/>
  <c r="R12" i="19"/>
  <c r="R168" i="19"/>
  <c r="R163" i="19"/>
  <c r="R159" i="19"/>
  <c r="R149" i="19"/>
  <c r="R143" i="19"/>
  <c r="R135" i="19"/>
  <c r="R134" i="19"/>
  <c r="R125" i="19"/>
  <c r="R124" i="19"/>
  <c r="R120" i="19"/>
  <c r="R111" i="19"/>
  <c r="R105" i="19"/>
  <c r="R40" i="19"/>
  <c r="R29" i="19"/>
  <c r="R28" i="19"/>
  <c r="R25" i="19"/>
  <c r="R24" i="19"/>
  <c r="C29" i="7"/>
  <c r="E29" i="7" s="1"/>
  <c r="E16" i="7"/>
  <c r="F29" i="7"/>
  <c r="H29" i="7" s="1"/>
  <c r="R171" i="19"/>
  <c r="R169" i="19"/>
  <c r="P177" i="19"/>
  <c r="R173" i="19"/>
  <c r="P176" i="19"/>
  <c r="R172" i="19"/>
  <c r="Q175" i="19"/>
  <c r="Q177" i="19"/>
  <c r="R165" i="19"/>
  <c r="R164" i="19"/>
  <c r="R162" i="19"/>
  <c r="R160" i="19"/>
  <c r="R158" i="19"/>
  <c r="R156" i="19"/>
  <c r="R154" i="19"/>
  <c r="R150" i="19"/>
  <c r="Q178" i="19"/>
  <c r="R146" i="19"/>
  <c r="R166" i="19"/>
  <c r="Q15" i="19"/>
  <c r="Q26" i="19"/>
  <c r="Q47" i="19"/>
  <c r="Q56" i="19"/>
  <c r="Q66" i="19"/>
  <c r="Q76" i="19"/>
  <c r="Q101" i="19"/>
  <c r="Q110" i="19"/>
  <c r="Q121" i="19"/>
  <c r="Q152" i="19"/>
  <c r="Q161" i="19"/>
  <c r="L179" i="19"/>
  <c r="H179" i="19"/>
  <c r="R142" i="19"/>
  <c r="R140" i="19"/>
  <c r="R138" i="19"/>
  <c r="R132" i="19"/>
  <c r="R130" i="19"/>
  <c r="R126" i="19"/>
  <c r="R116" i="19"/>
  <c r="R114" i="19"/>
  <c r="R106" i="19"/>
  <c r="R97" i="19"/>
  <c r="R96" i="19"/>
  <c r="R94" i="19"/>
  <c r="R92" i="19"/>
  <c r="R89" i="19"/>
  <c r="R88" i="19"/>
  <c r="R86" i="19"/>
  <c r="R82" i="19"/>
  <c r="R77" i="19"/>
  <c r="R73" i="19"/>
  <c r="R69" i="19"/>
  <c r="R68" i="19"/>
  <c r="R60" i="19"/>
  <c r="R58" i="19"/>
  <c r="R54" i="19"/>
  <c r="R46" i="19"/>
  <c r="R42" i="19"/>
  <c r="R37" i="19"/>
  <c r="R36" i="19"/>
  <c r="R34" i="19"/>
  <c r="R30" i="19"/>
  <c r="R21" i="19"/>
  <c r="R18" i="19"/>
  <c r="R14" i="19"/>
  <c r="R9" i="19"/>
  <c r="R8" i="19"/>
  <c r="R6" i="19"/>
  <c r="Q10" i="19"/>
  <c r="Q20" i="19"/>
  <c r="Q32" i="19"/>
  <c r="Q43" i="19"/>
  <c r="Q50" i="19"/>
  <c r="Q61" i="19"/>
  <c r="Q72" i="19"/>
  <c r="Q93" i="19"/>
  <c r="Q117" i="19"/>
  <c r="Q148" i="19"/>
  <c r="Q157" i="19"/>
  <c r="Q170" i="19"/>
  <c r="O179" i="19"/>
  <c r="K179" i="19"/>
  <c r="R178" i="19" l="1"/>
  <c r="R177" i="19"/>
  <c r="R176" i="19"/>
  <c r="R175" i="19"/>
  <c r="D117" i="19"/>
  <c r="P117" i="19" s="1"/>
  <c r="R117" i="19" s="1"/>
  <c r="D110" i="19"/>
  <c r="P110" i="19" s="1"/>
  <c r="R110" i="19" s="1"/>
  <c r="D93" i="19"/>
  <c r="P93" i="19" s="1"/>
  <c r="R93" i="19" s="1"/>
  <c r="E344" i="19"/>
  <c r="G344" i="19"/>
  <c r="H344" i="19"/>
  <c r="J344" i="19"/>
  <c r="K344" i="19"/>
  <c r="D344" i="19"/>
  <c r="D306" i="19"/>
  <c r="L303" i="19"/>
  <c r="I303" i="19"/>
  <c r="F303" i="19"/>
  <c r="L336" i="19"/>
  <c r="I336" i="19"/>
  <c r="F336" i="19"/>
  <c r="L315" i="19"/>
  <c r="I315" i="19"/>
  <c r="F315" i="19"/>
  <c r="L289" i="19"/>
  <c r="I289" i="19"/>
  <c r="F289" i="19"/>
  <c r="L323" i="19"/>
  <c r="I323" i="19"/>
  <c r="F323" i="19"/>
  <c r="L328" i="19"/>
  <c r="I328" i="19"/>
  <c r="F328" i="19"/>
  <c r="L300" i="19"/>
  <c r="I300" i="19"/>
  <c r="F300" i="19"/>
  <c r="L325" i="19"/>
  <c r="I325" i="19"/>
  <c r="F325" i="19"/>
  <c r="L250" i="19"/>
  <c r="I250" i="19"/>
  <c r="F250" i="19"/>
  <c r="L312" i="19"/>
  <c r="I312" i="19"/>
  <c r="F312" i="19"/>
  <c r="L280" i="19"/>
  <c r="I280" i="19"/>
  <c r="F280" i="19"/>
  <c r="L275" i="19"/>
  <c r="I275" i="19"/>
  <c r="F275" i="19"/>
  <c r="L242" i="19"/>
  <c r="I242" i="19"/>
  <c r="F242" i="19"/>
  <c r="L229" i="19"/>
  <c r="I229" i="19"/>
  <c r="F229" i="19"/>
  <c r="L235" i="19"/>
  <c r="I235" i="19"/>
  <c r="F235" i="19"/>
  <c r="L224" i="19"/>
  <c r="I224" i="19"/>
  <c r="F224" i="19"/>
  <c r="L219" i="19"/>
  <c r="I219" i="19"/>
  <c r="F219" i="19"/>
  <c r="L213" i="19"/>
  <c r="I213" i="19"/>
  <c r="F213" i="19"/>
  <c r="L246" i="19"/>
  <c r="I246" i="19"/>
  <c r="F246" i="19"/>
  <c r="L203" i="19"/>
  <c r="I203" i="19"/>
  <c r="F203" i="19"/>
  <c r="L197" i="19"/>
  <c r="I197" i="19"/>
  <c r="F197" i="19"/>
  <c r="L208" i="19"/>
  <c r="I208" i="19"/>
  <c r="F208" i="19"/>
  <c r="L295" i="19"/>
  <c r="I295" i="19"/>
  <c r="F295" i="19"/>
  <c r="L265" i="19"/>
  <c r="I265" i="19"/>
  <c r="F265" i="19"/>
  <c r="L260" i="19"/>
  <c r="I260" i="19"/>
  <c r="F260" i="19"/>
  <c r="I344" i="19" l="1"/>
  <c r="L344" i="19"/>
  <c r="F344" i="19"/>
  <c r="L268" i="19"/>
  <c r="I268" i="19"/>
  <c r="F268" i="19"/>
  <c r="L304" i="19"/>
  <c r="I304" i="19"/>
  <c r="F304" i="19"/>
  <c r="L281" i="19"/>
  <c r="I281" i="19"/>
  <c r="F281" i="19"/>
  <c r="L214" i="19"/>
  <c r="I214" i="19"/>
  <c r="F214" i="19"/>
  <c r="L266" i="19"/>
  <c r="I266" i="19"/>
  <c r="F266" i="19"/>
  <c r="L301" i="19"/>
  <c r="I301" i="19"/>
  <c r="F301" i="19"/>
  <c r="L316" i="19"/>
  <c r="I316" i="19"/>
  <c r="F316" i="19"/>
  <c r="L261" i="19"/>
  <c r="I261" i="19"/>
  <c r="F261" i="19"/>
  <c r="L276" i="19"/>
  <c r="I276" i="19"/>
  <c r="F276" i="19"/>
  <c r="L251" i="19"/>
  <c r="I251" i="19"/>
  <c r="F251" i="19"/>
  <c r="L290" i="19"/>
  <c r="I290" i="19"/>
  <c r="F290" i="19"/>
  <c r="L296" i="19"/>
  <c r="I296" i="19"/>
  <c r="F296" i="19"/>
  <c r="L243" i="19"/>
  <c r="I243" i="19"/>
  <c r="F243" i="19"/>
  <c r="L236" i="19"/>
  <c r="I236" i="19"/>
  <c r="F236" i="19"/>
  <c r="L198" i="19"/>
  <c r="I198" i="19"/>
  <c r="F198" i="19"/>
  <c r="E343" i="19" l="1"/>
  <c r="G343" i="19"/>
  <c r="H343" i="19"/>
  <c r="J343" i="19"/>
  <c r="K343" i="19"/>
  <c r="D343" i="19"/>
  <c r="L234" i="19"/>
  <c r="I234" i="19"/>
  <c r="F234" i="19"/>
  <c r="D330" i="19"/>
  <c r="L278" i="19"/>
  <c r="L279" i="19"/>
  <c r="I277" i="19"/>
  <c r="I278" i="19"/>
  <c r="I279" i="19"/>
  <c r="F278" i="19"/>
  <c r="E330" i="19"/>
  <c r="G330" i="19"/>
  <c r="H330" i="19"/>
  <c r="J330" i="19"/>
  <c r="K330" i="19"/>
  <c r="L319" i="19"/>
  <c r="I319" i="19"/>
  <c r="F319" i="19"/>
  <c r="D341" i="19"/>
  <c r="F329" i="19"/>
  <c r="I329" i="19"/>
  <c r="L329" i="19"/>
  <c r="L340" i="19"/>
  <c r="I340" i="19"/>
  <c r="F340" i="19"/>
  <c r="L339" i="19"/>
  <c r="I339" i="19"/>
  <c r="F339" i="19"/>
  <c r="L335" i="19"/>
  <c r="I335" i="19"/>
  <c r="F335" i="19"/>
  <c r="L299" i="19"/>
  <c r="I299" i="19"/>
  <c r="F299" i="19"/>
  <c r="L264" i="19"/>
  <c r="I264" i="19"/>
  <c r="F264" i="19"/>
  <c r="L254" i="19"/>
  <c r="I254" i="19"/>
  <c r="F254" i="19"/>
  <c r="L288" i="19"/>
  <c r="I288" i="19"/>
  <c r="F288" i="19"/>
  <c r="L232" i="19"/>
  <c r="I232" i="19"/>
  <c r="F232" i="19"/>
  <c r="L228" i="19"/>
  <c r="I228" i="19"/>
  <c r="F228" i="19"/>
  <c r="L294" i="19"/>
  <c r="I294" i="19"/>
  <c r="F294" i="19"/>
  <c r="L324" i="19"/>
  <c r="I324" i="19"/>
  <c r="F324" i="19"/>
  <c r="L314" i="19"/>
  <c r="I314" i="19"/>
  <c r="F314" i="19"/>
  <c r="L207" i="19"/>
  <c r="I207" i="19"/>
  <c r="F207" i="19"/>
  <c r="L249" i="19"/>
  <c r="I249" i="19"/>
  <c r="F249" i="19"/>
  <c r="L218" i="19"/>
  <c r="I218" i="19"/>
  <c r="F218" i="19"/>
  <c r="L202" i="19"/>
  <c r="I202" i="19"/>
  <c r="F202" i="19"/>
  <c r="L223" i="19"/>
  <c r="I223" i="19"/>
  <c r="F223" i="19"/>
  <c r="L196" i="19"/>
  <c r="I196" i="19"/>
  <c r="F196" i="19"/>
  <c r="L212" i="19"/>
  <c r="I212" i="19"/>
  <c r="F212" i="19"/>
  <c r="L274" i="19"/>
  <c r="I274" i="19"/>
  <c r="F274" i="19"/>
  <c r="L241" i="19"/>
  <c r="I241" i="19"/>
  <c r="F241" i="19"/>
  <c r="L259" i="19"/>
  <c r="I259" i="19"/>
  <c r="F259" i="19"/>
  <c r="D176" i="19"/>
  <c r="D10" i="19"/>
  <c r="P10" i="19" s="1"/>
  <c r="R10" i="19" s="1"/>
  <c r="F343" i="19" l="1"/>
  <c r="L343" i="19"/>
  <c r="I343" i="19"/>
  <c r="F311" i="19"/>
  <c r="L311" i="19"/>
  <c r="I311" i="19"/>
  <c r="E342" i="19"/>
  <c r="G342" i="19"/>
  <c r="H342" i="19"/>
  <c r="J342" i="19"/>
  <c r="K342" i="19"/>
  <c r="D342" i="19"/>
  <c r="L287" i="19"/>
  <c r="I287" i="19"/>
  <c r="F287" i="19"/>
  <c r="L244" i="19"/>
  <c r="I244" i="19"/>
  <c r="F244" i="19"/>
  <c r="F279" i="19"/>
  <c r="L263" i="19"/>
  <c r="I263" i="19"/>
  <c r="F263" i="19"/>
  <c r="L298" i="19"/>
  <c r="I298" i="19"/>
  <c r="F298" i="19"/>
  <c r="L320" i="19"/>
  <c r="I320" i="19"/>
  <c r="F320" i="19"/>
  <c r="L273" i="19"/>
  <c r="I273" i="19"/>
  <c r="F273" i="19"/>
  <c r="L308" i="19"/>
  <c r="I308" i="19"/>
  <c r="F308" i="19"/>
  <c r="L258" i="19"/>
  <c r="I258" i="19"/>
  <c r="F258" i="19"/>
  <c r="L286" i="19"/>
  <c r="I286" i="19"/>
  <c r="F286" i="19"/>
  <c r="L248" i="19"/>
  <c r="I248" i="19"/>
  <c r="F248" i="19"/>
  <c r="L231" i="19"/>
  <c r="I231" i="19"/>
  <c r="F231" i="19"/>
  <c r="L227" i="19"/>
  <c r="I227" i="19"/>
  <c r="F227" i="19"/>
  <c r="L211" i="19"/>
  <c r="I211" i="19"/>
  <c r="F211" i="19"/>
  <c r="I222" i="19"/>
  <c r="F222" i="19"/>
  <c r="L293" i="19"/>
  <c r="I293" i="19"/>
  <c r="F293" i="19"/>
  <c r="L313" i="19"/>
  <c r="I313" i="19"/>
  <c r="F313" i="19"/>
  <c r="L240" i="19"/>
  <c r="I240" i="19"/>
  <c r="F240" i="19"/>
  <c r="L217" i="19"/>
  <c r="I217" i="19"/>
  <c r="F217" i="19"/>
  <c r="L206" i="19"/>
  <c r="I206" i="19"/>
  <c r="F206" i="19"/>
  <c r="L201" i="19"/>
  <c r="I201" i="19"/>
  <c r="F201" i="19"/>
  <c r="L195" i="19"/>
  <c r="I195" i="19"/>
  <c r="F195" i="19"/>
  <c r="I255" i="19"/>
  <c r="E341" i="19"/>
  <c r="G341" i="19"/>
  <c r="H341" i="19"/>
  <c r="J341" i="19"/>
  <c r="K341" i="19"/>
  <c r="L255" i="19"/>
  <c r="F255" i="19"/>
  <c r="D245" i="19"/>
  <c r="L285" i="19"/>
  <c r="I285" i="19"/>
  <c r="F285" i="19"/>
  <c r="L239" i="19"/>
  <c r="I239" i="19"/>
  <c r="F239" i="19"/>
  <c r="L269" i="19"/>
  <c r="I269" i="19"/>
  <c r="F269" i="19"/>
  <c r="L305" i="19"/>
  <c r="I305" i="19"/>
  <c r="F305" i="19"/>
  <c r="L252" i="19"/>
  <c r="I252" i="19"/>
  <c r="F252" i="19"/>
  <c r="L284" i="19"/>
  <c r="I284" i="19"/>
  <c r="F284" i="19"/>
  <c r="I267" i="19"/>
  <c r="F267" i="19"/>
  <c r="I302" i="19"/>
  <c r="F302" i="19"/>
  <c r="F277" i="19"/>
  <c r="I322" i="19"/>
  <c r="F322" i="19"/>
  <c r="L262" i="19"/>
  <c r="I262" i="19"/>
  <c r="F262" i="19"/>
  <c r="L297" i="19"/>
  <c r="I297" i="19"/>
  <c r="F297" i="19"/>
  <c r="L338" i="19"/>
  <c r="I338" i="19"/>
  <c r="F338" i="19"/>
  <c r="L334" i="19"/>
  <c r="I334" i="19"/>
  <c r="F334" i="19"/>
  <c r="L333" i="19"/>
  <c r="I333" i="19"/>
  <c r="F333" i="19"/>
  <c r="L332" i="19"/>
  <c r="I332" i="19"/>
  <c r="F332" i="19"/>
  <c r="L331" i="19"/>
  <c r="I331" i="19"/>
  <c r="F331" i="19"/>
  <c r="L327" i="19"/>
  <c r="I327" i="19"/>
  <c r="I330" i="19" s="1"/>
  <c r="F327" i="19"/>
  <c r="L307" i="19"/>
  <c r="I307" i="19"/>
  <c r="F307" i="19"/>
  <c r="L318" i="19"/>
  <c r="I318" i="19"/>
  <c r="F318" i="19"/>
  <c r="L310" i="19"/>
  <c r="I310" i="19"/>
  <c r="F310" i="19"/>
  <c r="L283" i="19"/>
  <c r="I283" i="19"/>
  <c r="F283" i="19"/>
  <c r="L247" i="19"/>
  <c r="I247" i="19"/>
  <c r="F247" i="19"/>
  <c r="L292" i="19"/>
  <c r="I292" i="19"/>
  <c r="F292" i="19"/>
  <c r="L271" i="19"/>
  <c r="I271" i="19"/>
  <c r="F271" i="19"/>
  <c r="L257" i="19"/>
  <c r="I257" i="19"/>
  <c r="F257" i="19"/>
  <c r="L272" i="19"/>
  <c r="I272" i="19"/>
  <c r="F272" i="19"/>
  <c r="L238" i="19"/>
  <c r="I238" i="19"/>
  <c r="F238" i="19"/>
  <c r="L226" i="19"/>
  <c r="I226" i="19"/>
  <c r="F226" i="19"/>
  <c r="L221" i="19"/>
  <c r="I221" i="19"/>
  <c r="F221" i="19"/>
  <c r="L216" i="19"/>
  <c r="I216" i="19"/>
  <c r="F216" i="19"/>
  <c r="L210" i="19"/>
  <c r="I210" i="19"/>
  <c r="F210" i="19"/>
  <c r="L205" i="19"/>
  <c r="I205" i="19"/>
  <c r="F205" i="19"/>
  <c r="L200" i="19"/>
  <c r="I200" i="19"/>
  <c r="F200" i="19"/>
  <c r="L194" i="19"/>
  <c r="I194" i="19"/>
  <c r="F194" i="19"/>
  <c r="D174" i="19"/>
  <c r="D66" i="19"/>
  <c r="P66" i="19" s="1"/>
  <c r="R66" i="19" s="1"/>
  <c r="D20" i="19"/>
  <c r="P20" i="19" s="1"/>
  <c r="R20" i="19" s="1"/>
  <c r="K345" i="19"/>
  <c r="J345" i="19"/>
  <c r="H345" i="19"/>
  <c r="G345" i="19"/>
  <c r="E345" i="19"/>
  <c r="D345" i="19"/>
  <c r="K337" i="19"/>
  <c r="J337" i="19"/>
  <c r="H337" i="19"/>
  <c r="G337" i="19"/>
  <c r="E337" i="19"/>
  <c r="D337" i="19"/>
  <c r="K326" i="19"/>
  <c r="J326" i="19"/>
  <c r="H326" i="19"/>
  <c r="G326" i="19"/>
  <c r="E326" i="19"/>
  <c r="D326" i="19"/>
  <c r="L322" i="19"/>
  <c r="K321" i="19"/>
  <c r="J321" i="19"/>
  <c r="H321" i="19"/>
  <c r="G321" i="19"/>
  <c r="E321" i="19"/>
  <c r="D321" i="19"/>
  <c r="K317" i="19"/>
  <c r="J317" i="19"/>
  <c r="H317" i="19"/>
  <c r="G317" i="19"/>
  <c r="E317" i="19"/>
  <c r="D317" i="19"/>
  <c r="K309" i="19"/>
  <c r="J309" i="19"/>
  <c r="H309" i="19"/>
  <c r="G309" i="19"/>
  <c r="E309" i="19"/>
  <c r="D309" i="19"/>
  <c r="K306" i="19"/>
  <c r="J306" i="19"/>
  <c r="H306" i="19"/>
  <c r="G306" i="19"/>
  <c r="E306" i="19"/>
  <c r="L302" i="19"/>
  <c r="K291" i="19"/>
  <c r="J291" i="19"/>
  <c r="H291" i="19"/>
  <c r="G291" i="19"/>
  <c r="E291" i="19"/>
  <c r="D291" i="19"/>
  <c r="K282" i="19"/>
  <c r="J282" i="19"/>
  <c r="H282" i="19"/>
  <c r="G282" i="19"/>
  <c r="E282" i="19"/>
  <c r="L277" i="19"/>
  <c r="K270" i="19"/>
  <c r="J270" i="19"/>
  <c r="H270" i="19"/>
  <c r="G270" i="19"/>
  <c r="E270" i="19"/>
  <c r="D270" i="19"/>
  <c r="L267" i="19"/>
  <c r="K256" i="19"/>
  <c r="J256" i="19"/>
  <c r="H256" i="19"/>
  <c r="G256" i="19"/>
  <c r="E256" i="19"/>
  <c r="D256" i="19"/>
  <c r="L253" i="19"/>
  <c r="I253" i="19"/>
  <c r="F253" i="19"/>
  <c r="K245" i="19"/>
  <c r="J245" i="19"/>
  <c r="H245" i="19"/>
  <c r="G245" i="19"/>
  <c r="E245" i="19"/>
  <c r="K237" i="19"/>
  <c r="J237" i="19"/>
  <c r="H237" i="19"/>
  <c r="G237" i="19"/>
  <c r="E237" i="19"/>
  <c r="D237" i="19"/>
  <c r="K233" i="19"/>
  <c r="J233" i="19"/>
  <c r="H233" i="19"/>
  <c r="G233" i="19"/>
  <c r="E233" i="19"/>
  <c r="D233" i="19"/>
  <c r="K230" i="19"/>
  <c r="J230" i="19"/>
  <c r="H230" i="19"/>
  <c r="G230" i="19"/>
  <c r="E230" i="19"/>
  <c r="D230" i="19"/>
  <c r="K225" i="19"/>
  <c r="J225" i="19"/>
  <c r="H225" i="19"/>
  <c r="G225" i="19"/>
  <c r="E225" i="19"/>
  <c r="D225" i="19"/>
  <c r="K220" i="19"/>
  <c r="J220" i="19"/>
  <c r="H220" i="19"/>
  <c r="G220" i="19"/>
  <c r="E220" i="19"/>
  <c r="D220" i="19"/>
  <c r="K215" i="19"/>
  <c r="J215" i="19"/>
  <c r="H215" i="19"/>
  <c r="G215" i="19"/>
  <c r="E215" i="19"/>
  <c r="D215" i="19"/>
  <c r="K209" i="19"/>
  <c r="J209" i="19"/>
  <c r="H209" i="19"/>
  <c r="G209" i="19"/>
  <c r="E209" i="19"/>
  <c r="D209" i="19"/>
  <c r="K204" i="19"/>
  <c r="J204" i="19"/>
  <c r="H204" i="19"/>
  <c r="G204" i="19"/>
  <c r="E204" i="19"/>
  <c r="D204" i="19"/>
  <c r="K199" i="19"/>
  <c r="J199" i="19"/>
  <c r="H199" i="19"/>
  <c r="G199" i="19"/>
  <c r="E199" i="19"/>
  <c r="D199" i="19"/>
  <c r="D178" i="19"/>
  <c r="D177" i="19"/>
  <c r="D175" i="19"/>
  <c r="D170" i="19"/>
  <c r="P170" i="19" s="1"/>
  <c r="R170" i="19" s="1"/>
  <c r="D161" i="19"/>
  <c r="P161" i="19" s="1"/>
  <c r="R161" i="19" s="1"/>
  <c r="D157" i="19"/>
  <c r="P157" i="19" s="1"/>
  <c r="R157" i="19" s="1"/>
  <c r="D152" i="19"/>
  <c r="P152" i="19" s="1"/>
  <c r="R152" i="19" s="1"/>
  <c r="D148" i="19"/>
  <c r="P148" i="19" s="1"/>
  <c r="R148" i="19" s="1"/>
  <c r="D141" i="19"/>
  <c r="P141" i="19" s="1"/>
  <c r="R141" i="19" s="1"/>
  <c r="D137" i="19"/>
  <c r="P137" i="19" s="1"/>
  <c r="R137" i="19" s="1"/>
  <c r="D133" i="19"/>
  <c r="P133" i="19" s="1"/>
  <c r="R133" i="19" s="1"/>
  <c r="D127" i="19"/>
  <c r="P127" i="19" s="1"/>
  <c r="R127" i="19" s="1"/>
  <c r="D121" i="19"/>
  <c r="P121" i="19" s="1"/>
  <c r="R121" i="19" s="1"/>
  <c r="D107" i="19"/>
  <c r="P107" i="19" s="1"/>
  <c r="R107" i="19" s="1"/>
  <c r="D101" i="19"/>
  <c r="P101" i="19" s="1"/>
  <c r="R101" i="19" s="1"/>
  <c r="D90" i="19"/>
  <c r="P90" i="19" s="1"/>
  <c r="R90" i="19" s="1"/>
  <c r="D84" i="19"/>
  <c r="P84" i="19" s="1"/>
  <c r="R84" i="19" s="1"/>
  <c r="D76" i="19"/>
  <c r="P76" i="19" s="1"/>
  <c r="R76" i="19" s="1"/>
  <c r="D72" i="19"/>
  <c r="P72" i="19" s="1"/>
  <c r="R72" i="19" s="1"/>
  <c r="D61" i="19"/>
  <c r="P61" i="19" s="1"/>
  <c r="R61" i="19" s="1"/>
  <c r="D56" i="19"/>
  <c r="P56" i="19" s="1"/>
  <c r="R56" i="19" s="1"/>
  <c r="D50" i="19"/>
  <c r="P50" i="19" s="1"/>
  <c r="R50" i="19" s="1"/>
  <c r="D47" i="19"/>
  <c r="P47" i="19" s="1"/>
  <c r="R47" i="19" s="1"/>
  <c r="D43" i="19"/>
  <c r="P43" i="19" s="1"/>
  <c r="R43" i="19" s="1"/>
  <c r="D38" i="19"/>
  <c r="P38" i="19" s="1"/>
  <c r="R38" i="19" s="1"/>
  <c r="D32" i="19"/>
  <c r="P32" i="19" s="1"/>
  <c r="R32" i="19" s="1"/>
  <c r="D26" i="19"/>
  <c r="P26" i="19" s="1"/>
  <c r="R26" i="19" s="1"/>
  <c r="D15" i="19"/>
  <c r="P15" i="19" s="1"/>
  <c r="R15" i="19" s="1"/>
  <c r="Q4" i="19"/>
  <c r="Q174" i="19" s="1"/>
  <c r="Q179" i="19" s="1"/>
  <c r="P4" i="19"/>
  <c r="P174" i="19" s="1"/>
  <c r="P179" i="19" s="1"/>
  <c r="L330" i="19" l="1"/>
  <c r="F330" i="19"/>
  <c r="F342" i="19"/>
  <c r="L342" i="19"/>
  <c r="I342" i="19"/>
  <c r="F309" i="19"/>
  <c r="L326" i="19"/>
  <c r="L341" i="19"/>
  <c r="I341" i="19"/>
  <c r="F341" i="19"/>
  <c r="D179" i="19"/>
  <c r="F321" i="19"/>
  <c r="I337" i="19"/>
  <c r="F233" i="19"/>
  <c r="F237" i="19"/>
  <c r="R4" i="19"/>
  <c r="R174" i="19" s="1"/>
  <c r="R179" i="19" s="1"/>
  <c r="I237" i="19"/>
  <c r="L256" i="19"/>
  <c r="F256" i="19"/>
  <c r="F204" i="19"/>
  <c r="I209" i="19"/>
  <c r="F225" i="19"/>
  <c r="L225" i="19"/>
  <c r="L230" i="19"/>
  <c r="L282" i="19"/>
  <c r="L306" i="19"/>
  <c r="I321" i="19"/>
  <c r="L337" i="19"/>
  <c r="F337" i="19"/>
  <c r="I326" i="19"/>
  <c r="F326" i="19"/>
  <c r="L321" i="19"/>
  <c r="F317" i="19"/>
  <c r="I317" i="19"/>
  <c r="L317" i="19"/>
  <c r="L309" i="19"/>
  <c r="I309" i="19"/>
  <c r="I306" i="19"/>
  <c r="F306" i="19"/>
  <c r="F291" i="19"/>
  <c r="L291" i="19"/>
  <c r="I291" i="19"/>
  <c r="F282" i="19"/>
  <c r="I282" i="19"/>
  <c r="I270" i="19"/>
  <c r="L270" i="19"/>
  <c r="F270" i="19"/>
  <c r="L345" i="19"/>
  <c r="E346" i="19"/>
  <c r="K346" i="19"/>
  <c r="H346" i="19"/>
  <c r="L245" i="19"/>
  <c r="F245" i="19"/>
  <c r="I245" i="19"/>
  <c r="I256" i="19"/>
  <c r="L233" i="19"/>
  <c r="L237" i="19"/>
  <c r="I345" i="19"/>
  <c r="I233" i="19"/>
  <c r="I230" i="19"/>
  <c r="I225" i="19"/>
  <c r="F230" i="19"/>
  <c r="I220" i="19"/>
  <c r="I215" i="19"/>
  <c r="L215" i="19"/>
  <c r="F215" i="19"/>
  <c r="F220" i="19"/>
  <c r="L220" i="19"/>
  <c r="L209" i="19"/>
  <c r="F209" i="19"/>
  <c r="L199" i="19"/>
  <c r="L204" i="19"/>
  <c r="I204" i="19"/>
  <c r="F345" i="19"/>
  <c r="F199" i="19"/>
  <c r="I199" i="19"/>
  <c r="G346" i="19"/>
  <c r="D346" i="19"/>
  <c r="J346" i="19"/>
  <c r="I346" i="19" l="1"/>
  <c r="F346" i="19"/>
  <c r="L346" i="19"/>
  <c r="E100" i="18" l="1"/>
  <c r="F100" i="18"/>
  <c r="G100" i="18"/>
  <c r="H100" i="18"/>
  <c r="I100" i="18"/>
  <c r="J100" i="18"/>
  <c r="K100" i="18"/>
  <c r="E90" i="18"/>
  <c r="F90" i="18"/>
  <c r="G90" i="18"/>
  <c r="H90" i="18"/>
  <c r="I90" i="18"/>
  <c r="J90" i="18"/>
  <c r="K90" i="18"/>
  <c r="E87" i="18"/>
  <c r="F87" i="18"/>
  <c r="G87" i="18"/>
  <c r="H87" i="18"/>
  <c r="I87" i="18"/>
  <c r="J87" i="18"/>
  <c r="K87" i="18"/>
  <c r="E81" i="18"/>
  <c r="F81" i="18"/>
  <c r="G81" i="18"/>
  <c r="H81" i="18"/>
  <c r="I81" i="18"/>
  <c r="J81" i="18"/>
  <c r="K81" i="18"/>
  <c r="E75" i="18"/>
  <c r="F75" i="18"/>
  <c r="G75" i="18"/>
  <c r="H75" i="18"/>
  <c r="I75" i="18"/>
  <c r="J75" i="18"/>
  <c r="K75" i="18"/>
  <c r="E68" i="18"/>
  <c r="F68" i="18"/>
  <c r="G68" i="18"/>
  <c r="H68" i="18"/>
  <c r="I68" i="18"/>
  <c r="J68" i="18"/>
  <c r="K68" i="18"/>
  <c r="E62" i="18"/>
  <c r="F62" i="18"/>
  <c r="G62" i="18"/>
  <c r="H62" i="18"/>
  <c r="I62" i="18"/>
  <c r="J62" i="18"/>
  <c r="K62" i="18"/>
  <c r="E54" i="18"/>
  <c r="F54" i="18"/>
  <c r="G54" i="18"/>
  <c r="H54" i="18"/>
  <c r="I54" i="18"/>
  <c r="J54" i="18"/>
  <c r="K54" i="18"/>
  <c r="E48" i="18"/>
  <c r="F48" i="18"/>
  <c r="G48" i="18"/>
  <c r="H48" i="18"/>
  <c r="I48" i="18"/>
  <c r="J48" i="18"/>
  <c r="K48" i="18"/>
  <c r="E45" i="18"/>
  <c r="F45" i="18"/>
  <c r="G45" i="18"/>
  <c r="H45" i="18"/>
  <c r="I45" i="18"/>
  <c r="J45" i="18"/>
  <c r="K45" i="18"/>
  <c r="E41" i="18"/>
  <c r="F41" i="18"/>
  <c r="G41" i="18"/>
  <c r="H41" i="18"/>
  <c r="I41" i="18"/>
  <c r="J41" i="18"/>
  <c r="K41" i="18"/>
  <c r="E35" i="18"/>
  <c r="F35" i="18"/>
  <c r="G35" i="18"/>
  <c r="H35" i="18"/>
  <c r="I35" i="18"/>
  <c r="J35" i="18"/>
  <c r="K35" i="18"/>
  <c r="E30" i="18"/>
  <c r="F30" i="18"/>
  <c r="G30" i="18"/>
  <c r="H30" i="18"/>
  <c r="I30" i="18"/>
  <c r="J30" i="18"/>
  <c r="K30" i="18"/>
  <c r="E25" i="18"/>
  <c r="F25" i="18"/>
  <c r="G25" i="18"/>
  <c r="H25" i="18"/>
  <c r="I25" i="18"/>
  <c r="J25" i="18"/>
  <c r="K25" i="18"/>
  <c r="E19" i="18"/>
  <c r="F19" i="18"/>
  <c r="G19" i="18"/>
  <c r="H19" i="18"/>
  <c r="I19" i="18"/>
  <c r="J19" i="18"/>
  <c r="K19" i="18"/>
  <c r="E14" i="18"/>
  <c r="F14" i="18"/>
  <c r="G14" i="18"/>
  <c r="H14" i="18"/>
  <c r="I14" i="18"/>
  <c r="J14" i="18"/>
  <c r="K14" i="18"/>
  <c r="E9" i="18"/>
  <c r="F9" i="18"/>
  <c r="G9" i="18"/>
  <c r="H9" i="18"/>
  <c r="I9" i="18"/>
  <c r="J9" i="18"/>
  <c r="K9" i="18"/>
  <c r="D9" i="18"/>
  <c r="I126" i="18"/>
  <c r="H126" i="18"/>
  <c r="J46" i="3"/>
  <c r="J42" i="16" l="1"/>
  <c r="I42" i="16"/>
  <c r="E272" i="18" l="1"/>
  <c r="F272" i="18"/>
  <c r="G272" i="18"/>
  <c r="H272" i="18"/>
  <c r="I272" i="18"/>
  <c r="J272" i="18"/>
  <c r="K272" i="18"/>
  <c r="D272" i="18"/>
  <c r="E132" i="18" l="1"/>
  <c r="F132" i="18"/>
  <c r="G132" i="18"/>
  <c r="H132" i="18"/>
  <c r="I132" i="18"/>
  <c r="J132" i="18"/>
  <c r="K132" i="18"/>
  <c r="D132" i="18"/>
  <c r="K271" i="18" l="1"/>
  <c r="E271" i="18"/>
  <c r="F271" i="18"/>
  <c r="G271" i="18"/>
  <c r="H271" i="18"/>
  <c r="I271" i="18"/>
  <c r="J271" i="18"/>
  <c r="D271" i="18"/>
  <c r="E131" i="18" l="1"/>
  <c r="F131" i="18"/>
  <c r="G131" i="18"/>
  <c r="H131" i="18"/>
  <c r="I131" i="18"/>
  <c r="J131" i="18"/>
  <c r="K131" i="18"/>
  <c r="D131" i="18"/>
  <c r="E270" i="18" l="1"/>
  <c r="F270" i="18"/>
  <c r="G270" i="18"/>
  <c r="H270" i="18"/>
  <c r="I270" i="18"/>
  <c r="J270" i="18"/>
  <c r="K270" i="18"/>
  <c r="D270" i="18"/>
  <c r="E130" i="18"/>
  <c r="F130" i="18"/>
  <c r="G130" i="18"/>
  <c r="H130" i="18"/>
  <c r="I130" i="18"/>
  <c r="J130" i="18"/>
  <c r="K130" i="18"/>
  <c r="D130" i="18"/>
  <c r="E269" i="18"/>
  <c r="F269" i="18"/>
  <c r="G269" i="18"/>
  <c r="H269" i="18"/>
  <c r="I269" i="18"/>
  <c r="J269" i="18"/>
  <c r="K269" i="18"/>
  <c r="D269" i="18"/>
  <c r="E129" i="18"/>
  <c r="F129" i="18"/>
  <c r="G129" i="18"/>
  <c r="H129" i="18"/>
  <c r="I129" i="18"/>
  <c r="J129" i="18"/>
  <c r="K129" i="18"/>
  <c r="D129" i="18"/>
  <c r="K106" i="18"/>
  <c r="D106" i="18"/>
  <c r="L4" i="5"/>
  <c r="L5" i="5"/>
  <c r="L6" i="5"/>
  <c r="L7" i="5"/>
  <c r="L8" i="5"/>
  <c r="L9" i="5"/>
  <c r="L10" i="5"/>
  <c r="L11" i="5"/>
  <c r="L12" i="5"/>
  <c r="J13" i="5"/>
  <c r="K13" i="5"/>
  <c r="L14" i="5"/>
  <c r="L15" i="5"/>
  <c r="L16" i="5"/>
  <c r="L17" i="5"/>
  <c r="L18" i="5"/>
  <c r="L19" i="5"/>
  <c r="L20" i="5"/>
  <c r="J21" i="5"/>
  <c r="K21" i="5"/>
  <c r="L22" i="5"/>
  <c r="L23" i="5"/>
  <c r="L24" i="5"/>
  <c r="L25" i="5"/>
  <c r="L26" i="5"/>
  <c r="L27" i="5"/>
  <c r="J28" i="5"/>
  <c r="K28" i="5"/>
  <c r="L29" i="5"/>
  <c r="L30" i="5"/>
  <c r="L31" i="5"/>
  <c r="L32" i="5"/>
  <c r="L33" i="5"/>
  <c r="L34" i="5"/>
  <c r="J35" i="5"/>
  <c r="K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J53" i="5"/>
  <c r="K53" i="5"/>
  <c r="L54" i="5"/>
  <c r="L55" i="5"/>
  <c r="L58" i="5"/>
  <c r="J61" i="5"/>
  <c r="K61" i="5"/>
  <c r="L62" i="5"/>
  <c r="L63" i="5"/>
  <c r="L64" i="5"/>
  <c r="L65" i="5"/>
  <c r="J66" i="5"/>
  <c r="K66" i="5"/>
  <c r="L67" i="5"/>
  <c r="L68" i="5"/>
  <c r="J69" i="5"/>
  <c r="K69" i="5"/>
  <c r="L70" i="5"/>
  <c r="L71" i="5"/>
  <c r="L72" i="5"/>
  <c r="J73" i="5"/>
  <c r="L73" i="5" s="1"/>
  <c r="K73" i="5"/>
  <c r="L74" i="5"/>
  <c r="L75" i="5"/>
  <c r="L76" i="5"/>
  <c r="L77" i="5"/>
  <c r="J78" i="5"/>
  <c r="K78" i="5"/>
  <c r="L79" i="5"/>
  <c r="L80" i="5"/>
  <c r="L81" i="5"/>
  <c r="J82" i="5"/>
  <c r="K82" i="5"/>
  <c r="L83" i="5"/>
  <c r="L84" i="5"/>
  <c r="L85" i="5"/>
  <c r="J86" i="5"/>
  <c r="K86" i="5"/>
  <c r="L87" i="5"/>
  <c r="L88" i="5"/>
  <c r="L89" i="5"/>
  <c r="J90" i="5"/>
  <c r="K90" i="5"/>
  <c r="L91" i="5"/>
  <c r="L92" i="5"/>
  <c r="L93" i="5"/>
  <c r="J94" i="5"/>
  <c r="K94" i="5"/>
  <c r="L95" i="5"/>
  <c r="L96" i="5"/>
  <c r="J97" i="5"/>
  <c r="K97" i="5"/>
  <c r="L98" i="5"/>
  <c r="L99" i="5"/>
  <c r="L100" i="5"/>
  <c r="J101" i="5"/>
  <c r="K101" i="5"/>
  <c r="L102" i="5"/>
  <c r="L103" i="5"/>
  <c r="L104" i="5"/>
  <c r="L105" i="5"/>
  <c r="L106" i="5"/>
  <c r="J107" i="5"/>
  <c r="K107" i="5"/>
  <c r="L108" i="5"/>
  <c r="L109" i="5"/>
  <c r="L110" i="5"/>
  <c r="L111" i="5"/>
  <c r="L112" i="5"/>
  <c r="L113" i="5"/>
  <c r="J114" i="5"/>
  <c r="K114" i="5"/>
  <c r="L115" i="5"/>
  <c r="L116" i="5"/>
  <c r="L117" i="5"/>
  <c r="L118" i="5"/>
  <c r="J119" i="5"/>
  <c r="K119" i="5"/>
  <c r="L120" i="5"/>
  <c r="L121" i="5"/>
  <c r="L122" i="5"/>
  <c r="L123" i="5"/>
  <c r="L124" i="5"/>
  <c r="L125" i="5"/>
  <c r="J126" i="5"/>
  <c r="K126" i="5"/>
  <c r="L127" i="5"/>
  <c r="L128" i="5"/>
  <c r="L129" i="5"/>
  <c r="L130" i="5"/>
  <c r="H35" i="4"/>
  <c r="H36" i="4"/>
  <c r="H37" i="4"/>
  <c r="H38" i="4"/>
  <c r="H39" i="4"/>
  <c r="H40" i="4"/>
  <c r="H41" i="4"/>
  <c r="F42" i="4"/>
  <c r="G42" i="4"/>
  <c r="H43" i="4"/>
  <c r="H44" i="4"/>
  <c r="H45" i="4"/>
  <c r="H46" i="4"/>
  <c r="H47" i="4"/>
  <c r="H48" i="4"/>
  <c r="H49" i="4"/>
  <c r="H50" i="4"/>
  <c r="F51" i="4"/>
  <c r="G51" i="4"/>
  <c r="H16" i="4"/>
  <c r="H17" i="4"/>
  <c r="H18" i="4"/>
  <c r="H19" i="4"/>
  <c r="H20" i="4"/>
  <c r="H21" i="4"/>
  <c r="F22" i="4"/>
  <c r="G22" i="4"/>
  <c r="H23" i="4"/>
  <c r="H24" i="4"/>
  <c r="H25" i="4"/>
  <c r="H26" i="4"/>
  <c r="H27" i="4"/>
  <c r="H28" i="4"/>
  <c r="H29" i="4"/>
  <c r="H30" i="4"/>
  <c r="F31" i="4"/>
  <c r="G31" i="4"/>
  <c r="I9" i="4"/>
  <c r="I10" i="4"/>
  <c r="I11" i="4"/>
  <c r="I12" i="4"/>
  <c r="G13" i="4"/>
  <c r="H13" i="4"/>
  <c r="L46" i="3"/>
  <c r="K46" i="3"/>
  <c r="I46" i="3"/>
  <c r="H46" i="3"/>
  <c r="G46" i="3"/>
  <c r="F46" i="3"/>
  <c r="E46" i="3"/>
  <c r="D46" i="3"/>
  <c r="C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M274" i="18"/>
  <c r="L274" i="18"/>
  <c r="M273" i="18"/>
  <c r="L273" i="18"/>
  <c r="M268" i="18"/>
  <c r="L268" i="18"/>
  <c r="M267" i="18"/>
  <c r="L267" i="18"/>
  <c r="K266" i="18"/>
  <c r="J266" i="18"/>
  <c r="G266" i="18"/>
  <c r="F266" i="18"/>
  <c r="E266" i="18"/>
  <c r="D266" i="18"/>
  <c r="M265" i="18"/>
  <c r="L265" i="18"/>
  <c r="M264" i="18"/>
  <c r="L264" i="18"/>
  <c r="M263" i="18"/>
  <c r="L263" i="18"/>
  <c r="M262" i="18"/>
  <c r="L262" i="18"/>
  <c r="M261" i="18"/>
  <c r="L261" i="18"/>
  <c r="M260" i="18"/>
  <c r="L260" i="18"/>
  <c r="M259" i="18"/>
  <c r="L259" i="18"/>
  <c r="M258" i="18"/>
  <c r="L258" i="18"/>
  <c r="M257" i="18"/>
  <c r="L257" i="18"/>
  <c r="K256" i="18"/>
  <c r="J256" i="18"/>
  <c r="G256" i="18"/>
  <c r="F256" i="18"/>
  <c r="E256" i="18"/>
  <c r="D256" i="18"/>
  <c r="M255" i="18"/>
  <c r="L255" i="18"/>
  <c r="M254" i="18"/>
  <c r="L254" i="18"/>
  <c r="M253" i="18"/>
  <c r="L253" i="18"/>
  <c r="M252" i="18"/>
  <c r="L252" i="18"/>
  <c r="K250" i="18"/>
  <c r="J250" i="18"/>
  <c r="J279" i="18" s="1"/>
  <c r="I250" i="18"/>
  <c r="H250" i="18"/>
  <c r="G250" i="18"/>
  <c r="G279" i="18" s="1"/>
  <c r="F250" i="18"/>
  <c r="F279" i="18" s="1"/>
  <c r="E250" i="18"/>
  <c r="E279" i="18" s="1"/>
  <c r="D250" i="18"/>
  <c r="D279" i="18" s="1"/>
  <c r="K249" i="18"/>
  <c r="J249" i="18"/>
  <c r="I249" i="18"/>
  <c r="H249" i="18"/>
  <c r="G249" i="18"/>
  <c r="F249" i="18"/>
  <c r="E249" i="18"/>
  <c r="D249" i="18"/>
  <c r="K248" i="18"/>
  <c r="J248" i="18"/>
  <c r="J277" i="18" s="1"/>
  <c r="I248" i="18"/>
  <c r="H248" i="18"/>
  <c r="G248" i="18"/>
  <c r="G277" i="18" s="1"/>
  <c r="F248" i="18"/>
  <c r="F277" i="18" s="1"/>
  <c r="E248" i="18"/>
  <c r="E277" i="18" s="1"/>
  <c r="D248" i="18"/>
  <c r="D277" i="18" s="1"/>
  <c r="K247" i="18"/>
  <c r="J247" i="18"/>
  <c r="I247" i="18"/>
  <c r="H247" i="18"/>
  <c r="G247" i="18"/>
  <c r="F247" i="18"/>
  <c r="E247" i="18"/>
  <c r="D247" i="18"/>
  <c r="K246" i="18"/>
  <c r="J246" i="18"/>
  <c r="I246" i="18"/>
  <c r="H246" i="18"/>
  <c r="G246" i="18"/>
  <c r="F246" i="18"/>
  <c r="E246" i="18"/>
  <c r="D246" i="18"/>
  <c r="M245" i="18"/>
  <c r="L245" i="18"/>
  <c r="K244" i="18"/>
  <c r="J244" i="18"/>
  <c r="G244" i="18"/>
  <c r="F244" i="18"/>
  <c r="E244" i="18"/>
  <c r="D244" i="18"/>
  <c r="M243" i="18"/>
  <c r="L243" i="18"/>
  <c r="M242" i="18"/>
  <c r="L242" i="18"/>
  <c r="M241" i="18"/>
  <c r="L241" i="18"/>
  <c r="K240" i="18"/>
  <c r="J240" i="18"/>
  <c r="G240" i="18"/>
  <c r="F240" i="18"/>
  <c r="E240" i="18"/>
  <c r="D240" i="18"/>
  <c r="M239" i="18"/>
  <c r="L239" i="18"/>
  <c r="M238" i="18"/>
  <c r="L238" i="18"/>
  <c r="K237" i="18"/>
  <c r="J237" i="18"/>
  <c r="G237" i="18"/>
  <c r="F237" i="18"/>
  <c r="E237" i="18"/>
  <c r="D237" i="18"/>
  <c r="M236" i="18"/>
  <c r="L236" i="18"/>
  <c r="M235" i="18"/>
  <c r="L235" i="18"/>
  <c r="M234" i="18"/>
  <c r="L234" i="18"/>
  <c r="M233" i="18"/>
  <c r="L233" i="18"/>
  <c r="M232" i="18"/>
  <c r="L232" i="18"/>
  <c r="M231" i="18"/>
  <c r="L231" i="18"/>
  <c r="K230" i="18"/>
  <c r="J230" i="18"/>
  <c r="G230" i="18"/>
  <c r="F230" i="18"/>
  <c r="E230" i="18"/>
  <c r="D230" i="18"/>
  <c r="M229" i="18"/>
  <c r="L229" i="18"/>
  <c r="M228" i="18"/>
  <c r="L228" i="18"/>
  <c r="K227" i="18"/>
  <c r="J227" i="18"/>
  <c r="G227" i="18"/>
  <c r="F227" i="18"/>
  <c r="E227" i="18"/>
  <c r="D227" i="18"/>
  <c r="M226" i="18"/>
  <c r="L226" i="18"/>
  <c r="M225" i="18"/>
  <c r="L225" i="18"/>
  <c r="M224" i="18"/>
  <c r="L224" i="18"/>
  <c r="M223" i="18"/>
  <c r="L223" i="18"/>
  <c r="M222" i="18"/>
  <c r="L222" i="18"/>
  <c r="K221" i="18"/>
  <c r="J221" i="18"/>
  <c r="G221" i="18"/>
  <c r="F221" i="18"/>
  <c r="E221" i="18"/>
  <c r="D221" i="18"/>
  <c r="M220" i="18"/>
  <c r="L220" i="18"/>
  <c r="M219" i="18"/>
  <c r="L219" i="18"/>
  <c r="M218" i="18"/>
  <c r="L218" i="18"/>
  <c r="M217" i="18"/>
  <c r="L217" i="18"/>
  <c r="M216" i="18"/>
  <c r="L216" i="18"/>
  <c r="K215" i="18"/>
  <c r="J215" i="18"/>
  <c r="G215" i="18"/>
  <c r="F215" i="18"/>
  <c r="E215" i="18"/>
  <c r="D215" i="18"/>
  <c r="M214" i="18"/>
  <c r="L214" i="18"/>
  <c r="M213" i="18"/>
  <c r="L213" i="18"/>
  <c r="M212" i="18"/>
  <c r="L212" i="18"/>
  <c r="M211" i="18"/>
  <c r="L211" i="18"/>
  <c r="M210" i="18"/>
  <c r="L210" i="18"/>
  <c r="M209" i="18"/>
  <c r="L209" i="18"/>
  <c r="K208" i="18"/>
  <c r="J208" i="18"/>
  <c r="G208" i="18"/>
  <c r="F208" i="18"/>
  <c r="E208" i="18"/>
  <c r="D208" i="18"/>
  <c r="M207" i="18"/>
  <c r="L207" i="18"/>
  <c r="M206" i="18"/>
  <c r="L206" i="18"/>
  <c r="M205" i="18"/>
  <c r="L205" i="18"/>
  <c r="M204" i="18"/>
  <c r="L204" i="18"/>
  <c r="M203" i="18"/>
  <c r="L203" i="18"/>
  <c r="K202" i="18"/>
  <c r="J202" i="18"/>
  <c r="G202" i="18"/>
  <c r="F202" i="18"/>
  <c r="E202" i="18"/>
  <c r="D202" i="18"/>
  <c r="M201" i="18"/>
  <c r="L201" i="18"/>
  <c r="M200" i="18"/>
  <c r="L200" i="18"/>
  <c r="M199" i="18"/>
  <c r="L199" i="18"/>
  <c r="M198" i="18"/>
  <c r="L198" i="18"/>
  <c r="M197" i="18"/>
  <c r="L197" i="18"/>
  <c r="M196" i="18"/>
  <c r="L196" i="18"/>
  <c r="M195" i="18"/>
  <c r="L195" i="18"/>
  <c r="K194" i="18"/>
  <c r="J194" i="18"/>
  <c r="G194" i="18"/>
  <c r="F194" i="18"/>
  <c r="E194" i="18"/>
  <c r="D194" i="18"/>
  <c r="M193" i="18"/>
  <c r="L193" i="18"/>
  <c r="M192" i="18"/>
  <c r="L192" i="18"/>
  <c r="M191" i="18"/>
  <c r="L191" i="18"/>
  <c r="M190" i="18"/>
  <c r="L190" i="18"/>
  <c r="M189" i="18"/>
  <c r="L189" i="18"/>
  <c r="K188" i="18"/>
  <c r="J188" i="18"/>
  <c r="G188" i="18"/>
  <c r="F188" i="18"/>
  <c r="E188" i="18"/>
  <c r="D188" i="18"/>
  <c r="M187" i="18"/>
  <c r="L187" i="18"/>
  <c r="M186" i="18"/>
  <c r="L186" i="18"/>
  <c r="K185" i="18"/>
  <c r="J185" i="18"/>
  <c r="G185" i="18"/>
  <c r="F185" i="18"/>
  <c r="E185" i="18"/>
  <c r="D185" i="18"/>
  <c r="M184" i="18"/>
  <c r="L184" i="18"/>
  <c r="M183" i="18"/>
  <c r="L183" i="18"/>
  <c r="M182" i="18"/>
  <c r="L182" i="18"/>
  <c r="K181" i="18"/>
  <c r="J181" i="18"/>
  <c r="G181" i="18"/>
  <c r="F181" i="18"/>
  <c r="E181" i="18"/>
  <c r="D181" i="18"/>
  <c r="M180" i="18"/>
  <c r="L180" i="18"/>
  <c r="M179" i="18"/>
  <c r="L179" i="18"/>
  <c r="M178" i="18"/>
  <c r="L178" i="18"/>
  <c r="M177" i="18"/>
  <c r="L177" i="18"/>
  <c r="M176" i="18"/>
  <c r="L176" i="18"/>
  <c r="K175" i="18"/>
  <c r="J175" i="18"/>
  <c r="G175" i="18"/>
  <c r="F175" i="18"/>
  <c r="E175" i="18"/>
  <c r="D175" i="18"/>
  <c r="M174" i="18"/>
  <c r="L174" i="18"/>
  <c r="M173" i="18"/>
  <c r="L173" i="18"/>
  <c r="M172" i="18"/>
  <c r="L172" i="18"/>
  <c r="M171" i="18"/>
  <c r="L171" i="18"/>
  <c r="K170" i="18"/>
  <c r="J170" i="18"/>
  <c r="G170" i="18"/>
  <c r="F170" i="18"/>
  <c r="E170" i="18"/>
  <c r="D170" i="18"/>
  <c r="M169" i="18"/>
  <c r="L169" i="18"/>
  <c r="M168" i="18"/>
  <c r="L168" i="18"/>
  <c r="M167" i="18"/>
  <c r="L167" i="18"/>
  <c r="M166" i="18"/>
  <c r="L166" i="18"/>
  <c r="K165" i="18"/>
  <c r="J165" i="18"/>
  <c r="G165" i="18"/>
  <c r="F165" i="18"/>
  <c r="E165" i="18"/>
  <c r="D165" i="18"/>
  <c r="M164" i="18"/>
  <c r="L164" i="18"/>
  <c r="M163" i="18"/>
  <c r="L163" i="18"/>
  <c r="M162" i="18"/>
  <c r="L162" i="18"/>
  <c r="M161" i="18"/>
  <c r="L161" i="18"/>
  <c r="M160" i="18"/>
  <c r="L160" i="18"/>
  <c r="K159" i="18"/>
  <c r="J159" i="18"/>
  <c r="G159" i="18"/>
  <c r="F159" i="18"/>
  <c r="E159" i="18"/>
  <c r="D159" i="18"/>
  <c r="M158" i="18"/>
  <c r="L158" i="18"/>
  <c r="M157" i="18"/>
  <c r="L157" i="18"/>
  <c r="M156" i="18"/>
  <c r="L156" i="18"/>
  <c r="M155" i="18"/>
  <c r="L155" i="18"/>
  <c r="K154" i="18"/>
  <c r="J154" i="18"/>
  <c r="G154" i="18"/>
  <c r="F154" i="18"/>
  <c r="E154" i="18"/>
  <c r="D154" i="18"/>
  <c r="M153" i="18"/>
  <c r="L153" i="18"/>
  <c r="M152" i="18"/>
  <c r="L152" i="18"/>
  <c r="M151" i="18"/>
  <c r="L151" i="18"/>
  <c r="M150" i="18"/>
  <c r="L150" i="18"/>
  <c r="K149" i="18"/>
  <c r="J149" i="18"/>
  <c r="G149" i="18"/>
  <c r="F149" i="18"/>
  <c r="E149" i="18"/>
  <c r="D149" i="18"/>
  <c r="M148" i="18"/>
  <c r="L148" i="18"/>
  <c r="M147" i="18"/>
  <c r="L147" i="18"/>
  <c r="M146" i="18"/>
  <c r="L146" i="18"/>
  <c r="M145" i="18"/>
  <c r="L145" i="18"/>
  <c r="M144" i="18"/>
  <c r="L144" i="18"/>
  <c r="M133" i="18"/>
  <c r="L133" i="18"/>
  <c r="M128" i="18"/>
  <c r="L128" i="18"/>
  <c r="M127" i="18"/>
  <c r="L127" i="18"/>
  <c r="K126" i="18"/>
  <c r="J126" i="18"/>
  <c r="G126" i="18"/>
  <c r="F126" i="18"/>
  <c r="E126" i="18"/>
  <c r="D126" i="18"/>
  <c r="M125" i="18"/>
  <c r="L125" i="18"/>
  <c r="M124" i="18"/>
  <c r="L124" i="18"/>
  <c r="M123" i="18"/>
  <c r="L123" i="18"/>
  <c r="M122" i="18"/>
  <c r="L122" i="18"/>
  <c r="M121" i="18"/>
  <c r="L121" i="18"/>
  <c r="M120" i="18"/>
  <c r="L120" i="18"/>
  <c r="M119" i="18"/>
  <c r="L119" i="18"/>
  <c r="M118" i="18"/>
  <c r="L118" i="18"/>
  <c r="M117" i="18"/>
  <c r="L117" i="18"/>
  <c r="K116" i="18"/>
  <c r="J116" i="18"/>
  <c r="G116" i="18"/>
  <c r="F116" i="18"/>
  <c r="E116" i="18"/>
  <c r="D116" i="18"/>
  <c r="M115" i="18"/>
  <c r="L115" i="18"/>
  <c r="M114" i="18"/>
  <c r="L114" i="18"/>
  <c r="M113" i="18"/>
  <c r="L113" i="18"/>
  <c r="M112" i="18"/>
  <c r="L112" i="18"/>
  <c r="K110" i="18"/>
  <c r="K139" i="18" s="1"/>
  <c r="J110" i="18"/>
  <c r="I110" i="18"/>
  <c r="I139" i="18" s="1"/>
  <c r="H110" i="18"/>
  <c r="H139" i="18" s="1"/>
  <c r="G110" i="18"/>
  <c r="G139" i="18" s="1"/>
  <c r="F110" i="18"/>
  <c r="F139" i="18" s="1"/>
  <c r="E110" i="18"/>
  <c r="E139" i="18" s="1"/>
  <c r="D110" i="18"/>
  <c r="D139" i="18" s="1"/>
  <c r="K109" i="18"/>
  <c r="J109" i="18"/>
  <c r="I109" i="18"/>
  <c r="H109" i="18"/>
  <c r="G109" i="18"/>
  <c r="F109" i="18"/>
  <c r="E109" i="18"/>
  <c r="D109" i="18"/>
  <c r="K108" i="18"/>
  <c r="K137" i="18" s="1"/>
  <c r="J108" i="18"/>
  <c r="J137" i="18" s="1"/>
  <c r="I108" i="18"/>
  <c r="I137" i="18" s="1"/>
  <c r="H108" i="18"/>
  <c r="H137" i="18" s="1"/>
  <c r="G108" i="18"/>
  <c r="G137" i="18" s="1"/>
  <c r="F108" i="18"/>
  <c r="F137" i="18" s="1"/>
  <c r="E108" i="18"/>
  <c r="E137" i="18" s="1"/>
  <c r="D108" i="18"/>
  <c r="D137" i="18" s="1"/>
  <c r="K107" i="18"/>
  <c r="J107" i="18"/>
  <c r="I107" i="18"/>
  <c r="I136" i="18" s="1"/>
  <c r="H107" i="18"/>
  <c r="G107" i="18"/>
  <c r="F107" i="18"/>
  <c r="E107" i="18"/>
  <c r="E136" i="18" s="1"/>
  <c r="D107" i="18"/>
  <c r="J106" i="18"/>
  <c r="I106" i="18"/>
  <c r="I135" i="18" s="1"/>
  <c r="H106" i="18"/>
  <c r="H135" i="18" s="1"/>
  <c r="G106" i="18"/>
  <c r="F106" i="18"/>
  <c r="E106" i="18"/>
  <c r="E135" i="18" s="1"/>
  <c r="M105" i="18"/>
  <c r="L105" i="18"/>
  <c r="K104" i="18"/>
  <c r="J104" i="18"/>
  <c r="G104" i="18"/>
  <c r="F104" i="18"/>
  <c r="E104" i="18"/>
  <c r="D104" i="18"/>
  <c r="M103" i="18"/>
  <c r="L103" i="18"/>
  <c r="M102" i="18"/>
  <c r="L102" i="18"/>
  <c r="M101" i="18"/>
  <c r="L101" i="18"/>
  <c r="D100" i="18"/>
  <c r="M99" i="18"/>
  <c r="L99" i="18"/>
  <c r="M98" i="18"/>
  <c r="L98" i="18"/>
  <c r="K97" i="18"/>
  <c r="J97" i="18"/>
  <c r="G97" i="18"/>
  <c r="F97" i="18"/>
  <c r="E97" i="18"/>
  <c r="D97" i="18"/>
  <c r="M96" i="18"/>
  <c r="L96" i="18"/>
  <c r="M95" i="18"/>
  <c r="L95" i="18"/>
  <c r="M94" i="18"/>
  <c r="L94" i="18"/>
  <c r="M93" i="18"/>
  <c r="L93" i="18"/>
  <c r="M92" i="18"/>
  <c r="L92" i="18"/>
  <c r="M91" i="18"/>
  <c r="L91" i="18"/>
  <c r="D90" i="18"/>
  <c r="M89" i="18"/>
  <c r="L89" i="18"/>
  <c r="M88" i="18"/>
  <c r="L88" i="18"/>
  <c r="D87" i="18"/>
  <c r="M86" i="18"/>
  <c r="L86" i="18"/>
  <c r="M85" i="18"/>
  <c r="L85" i="18"/>
  <c r="M84" i="18"/>
  <c r="L84" i="18"/>
  <c r="M83" i="18"/>
  <c r="L83" i="18"/>
  <c r="M82" i="18"/>
  <c r="L82" i="18"/>
  <c r="D81" i="18"/>
  <c r="M80" i="18"/>
  <c r="L80" i="18"/>
  <c r="M79" i="18"/>
  <c r="L79" i="18"/>
  <c r="M78" i="18"/>
  <c r="L78" i="18"/>
  <c r="M77" i="18"/>
  <c r="L77" i="18"/>
  <c r="M76" i="18"/>
  <c r="L76" i="18"/>
  <c r="D75" i="18"/>
  <c r="M74" i="18"/>
  <c r="L74" i="18"/>
  <c r="M73" i="18"/>
  <c r="L73" i="18"/>
  <c r="M72" i="18"/>
  <c r="L72" i="18"/>
  <c r="M71" i="18"/>
  <c r="L71" i="18"/>
  <c r="M70" i="18"/>
  <c r="L70" i="18"/>
  <c r="M69" i="18"/>
  <c r="L69" i="18"/>
  <c r="D68" i="18"/>
  <c r="M67" i="18"/>
  <c r="L67" i="18"/>
  <c r="M66" i="18"/>
  <c r="L66" i="18"/>
  <c r="M65" i="18"/>
  <c r="L65" i="18"/>
  <c r="M64" i="18"/>
  <c r="L64" i="18"/>
  <c r="M63" i="18"/>
  <c r="L63" i="18"/>
  <c r="D62" i="18"/>
  <c r="M61" i="18"/>
  <c r="L61" i="18"/>
  <c r="M60" i="18"/>
  <c r="L60" i="18"/>
  <c r="M59" i="18"/>
  <c r="L59" i="18"/>
  <c r="M58" i="18"/>
  <c r="L58" i="18"/>
  <c r="M57" i="18"/>
  <c r="L57" i="18"/>
  <c r="M56" i="18"/>
  <c r="L56" i="18"/>
  <c r="M55" i="18"/>
  <c r="L55" i="18"/>
  <c r="D54" i="18"/>
  <c r="M53" i="18"/>
  <c r="L53" i="18"/>
  <c r="M52" i="18"/>
  <c r="L52" i="18"/>
  <c r="M51" i="18"/>
  <c r="L51" i="18"/>
  <c r="M50" i="18"/>
  <c r="L50" i="18"/>
  <c r="M49" i="18"/>
  <c r="L49" i="18"/>
  <c r="D48" i="18"/>
  <c r="M47" i="18"/>
  <c r="L47" i="18"/>
  <c r="M46" i="18"/>
  <c r="L46" i="18"/>
  <c r="D45" i="18"/>
  <c r="M44" i="18"/>
  <c r="L44" i="18"/>
  <c r="M43" i="18"/>
  <c r="L43" i="18"/>
  <c r="M42" i="18"/>
  <c r="L42" i="18"/>
  <c r="D41" i="18"/>
  <c r="M40" i="18"/>
  <c r="L40" i="18"/>
  <c r="M39" i="18"/>
  <c r="L39" i="18"/>
  <c r="M38" i="18"/>
  <c r="L38" i="18"/>
  <c r="M37" i="18"/>
  <c r="L37" i="18"/>
  <c r="M36" i="18"/>
  <c r="L36" i="18"/>
  <c r="D35" i="18"/>
  <c r="M34" i="18"/>
  <c r="L34" i="18"/>
  <c r="M33" i="18"/>
  <c r="L33" i="18"/>
  <c r="M32" i="18"/>
  <c r="L32" i="18"/>
  <c r="M31" i="18"/>
  <c r="L31" i="18"/>
  <c r="D30" i="18"/>
  <c r="M29" i="18"/>
  <c r="L29" i="18"/>
  <c r="M28" i="18"/>
  <c r="L28" i="18"/>
  <c r="M27" i="18"/>
  <c r="L27" i="18"/>
  <c r="M26" i="18"/>
  <c r="L26" i="18"/>
  <c r="D25" i="18"/>
  <c r="M24" i="18"/>
  <c r="L24" i="18"/>
  <c r="M23" i="18"/>
  <c r="L23" i="18"/>
  <c r="M22" i="18"/>
  <c r="L22" i="18"/>
  <c r="M21" i="18"/>
  <c r="L21" i="18"/>
  <c r="M20" i="18"/>
  <c r="L20" i="18"/>
  <c r="D19" i="18"/>
  <c r="M18" i="18"/>
  <c r="L18" i="18"/>
  <c r="M17" i="18"/>
  <c r="L17" i="18"/>
  <c r="M16" i="18"/>
  <c r="L16" i="18"/>
  <c r="M15" i="18"/>
  <c r="L15" i="18"/>
  <c r="D14" i="18"/>
  <c r="M13" i="18"/>
  <c r="L13" i="18"/>
  <c r="M12" i="18"/>
  <c r="L12" i="18"/>
  <c r="M11" i="18"/>
  <c r="L11" i="18"/>
  <c r="M10" i="18"/>
  <c r="L10" i="18"/>
  <c r="M8" i="18"/>
  <c r="L8" i="18"/>
  <c r="M7" i="18"/>
  <c r="L7" i="18"/>
  <c r="M6" i="18"/>
  <c r="L6" i="18"/>
  <c r="M5" i="18"/>
  <c r="L5" i="18"/>
  <c r="M4" i="18"/>
  <c r="L4" i="18"/>
  <c r="L174" i="15"/>
  <c r="L175" i="15"/>
  <c r="L176" i="15"/>
  <c r="L177" i="15"/>
  <c r="L178" i="15"/>
  <c r="L179" i="15"/>
  <c r="J180" i="15"/>
  <c r="K180" i="15"/>
  <c r="L181" i="15"/>
  <c r="L182" i="15"/>
  <c r="L183" i="15"/>
  <c r="L184" i="15"/>
  <c r="L185" i="15"/>
  <c r="J186" i="15"/>
  <c r="K186" i="15"/>
  <c r="L187" i="15"/>
  <c r="L188" i="15"/>
  <c r="L189" i="15"/>
  <c r="L190" i="15"/>
  <c r="L191" i="15"/>
  <c r="J192" i="15"/>
  <c r="K192" i="15"/>
  <c r="L193" i="15"/>
  <c r="L194" i="15"/>
  <c r="L195" i="15"/>
  <c r="L196" i="15"/>
  <c r="L197" i="15"/>
  <c r="J198" i="15"/>
  <c r="K198" i="15"/>
  <c r="L199" i="15"/>
  <c r="L200" i="15"/>
  <c r="L201" i="15"/>
  <c r="L202" i="15"/>
  <c r="L203" i="15"/>
  <c r="J204" i="15"/>
  <c r="K204" i="15"/>
  <c r="L205" i="15"/>
  <c r="L206" i="15"/>
  <c r="L207" i="15"/>
  <c r="L208" i="15"/>
  <c r="L209" i="15"/>
  <c r="J210" i="15"/>
  <c r="K210" i="15"/>
  <c r="L211" i="15"/>
  <c r="L212" i="15"/>
  <c r="L213" i="15"/>
  <c r="L214" i="15"/>
  <c r="J215" i="15"/>
  <c r="K215" i="15"/>
  <c r="L216" i="15"/>
  <c r="L217" i="15"/>
  <c r="L218" i="15"/>
  <c r="J219" i="15"/>
  <c r="K219" i="15"/>
  <c r="L220" i="15"/>
  <c r="L221" i="15"/>
  <c r="J222" i="15"/>
  <c r="K222" i="15"/>
  <c r="L223" i="15"/>
  <c r="L224" i="15"/>
  <c r="L225" i="15"/>
  <c r="L226" i="15"/>
  <c r="L227" i="15"/>
  <c r="J228" i="15"/>
  <c r="K228" i="15"/>
  <c r="L229" i="15"/>
  <c r="L230" i="15"/>
  <c r="L231" i="15"/>
  <c r="L232" i="15"/>
  <c r="L233" i="15"/>
  <c r="J234" i="15"/>
  <c r="K234" i="15"/>
  <c r="L235" i="15"/>
  <c r="L236" i="15"/>
  <c r="L237" i="15"/>
  <c r="L238" i="15"/>
  <c r="J239" i="15"/>
  <c r="K239" i="15"/>
  <c r="L240" i="15"/>
  <c r="L241" i="15"/>
  <c r="L242" i="15"/>
  <c r="L243" i="15"/>
  <c r="L244" i="15"/>
  <c r="J245" i="15"/>
  <c r="K245" i="15"/>
  <c r="L246" i="15"/>
  <c r="L247" i="15"/>
  <c r="L248" i="15"/>
  <c r="J249" i="15"/>
  <c r="K249" i="15"/>
  <c r="L250" i="15"/>
  <c r="L251" i="15"/>
  <c r="L252" i="15"/>
  <c r="L253" i="15"/>
  <c r="L254" i="15"/>
  <c r="L255" i="15"/>
  <c r="L256" i="15"/>
  <c r="J257" i="15"/>
  <c r="K257" i="15"/>
  <c r="L258" i="15"/>
  <c r="L259" i="15"/>
  <c r="L260" i="15"/>
  <c r="L261" i="15"/>
  <c r="L262" i="15"/>
  <c r="J263" i="15"/>
  <c r="K263" i="15"/>
  <c r="L264" i="15"/>
  <c r="L265" i="15"/>
  <c r="J266" i="15"/>
  <c r="K266" i="15"/>
  <c r="L267" i="15"/>
  <c r="L268" i="15"/>
  <c r="L269" i="15"/>
  <c r="L270" i="15"/>
  <c r="L271" i="15"/>
  <c r="L272" i="15"/>
  <c r="L273" i="15"/>
  <c r="J274" i="15"/>
  <c r="K274" i="15"/>
  <c r="L275" i="15"/>
  <c r="L276" i="15"/>
  <c r="L277" i="15"/>
  <c r="L278" i="15"/>
  <c r="L279" i="15"/>
  <c r="J280" i="15"/>
  <c r="K280" i="15"/>
  <c r="L281" i="15"/>
  <c r="L282" i="15"/>
  <c r="L283" i="15"/>
  <c r="L284" i="15"/>
  <c r="L285" i="15"/>
  <c r="L286" i="15"/>
  <c r="L287" i="15"/>
  <c r="L288" i="15"/>
  <c r="J289" i="15"/>
  <c r="K289" i="15"/>
  <c r="L290" i="15"/>
  <c r="L291" i="15"/>
  <c r="L292" i="15"/>
  <c r="J293" i="15"/>
  <c r="K293" i="15"/>
  <c r="L294" i="15"/>
  <c r="L295" i="15"/>
  <c r="L296" i="15"/>
  <c r="L297" i="15"/>
  <c r="L298" i="15"/>
  <c r="L299" i="15"/>
  <c r="J300" i="15"/>
  <c r="K300" i="15"/>
  <c r="L301" i="15"/>
  <c r="L302" i="15"/>
  <c r="L303" i="15"/>
  <c r="L304" i="15"/>
  <c r="L305" i="15"/>
  <c r="J306" i="15"/>
  <c r="K306" i="15"/>
  <c r="L307" i="15"/>
  <c r="L308" i="15"/>
  <c r="L309" i="15"/>
  <c r="J310" i="15"/>
  <c r="K310" i="15"/>
  <c r="L311" i="15"/>
  <c r="L312" i="15"/>
  <c r="L313" i="15"/>
  <c r="J314" i="15"/>
  <c r="K314" i="15"/>
  <c r="L315" i="15"/>
  <c r="L316" i="15"/>
  <c r="L317" i="15"/>
  <c r="L318" i="15"/>
  <c r="L319" i="15"/>
  <c r="L320" i="15"/>
  <c r="J321" i="15"/>
  <c r="K321" i="15"/>
  <c r="L322" i="15"/>
  <c r="L323" i="15"/>
  <c r="L324" i="15"/>
  <c r="J325" i="15"/>
  <c r="K325" i="15"/>
  <c r="L326" i="15"/>
  <c r="L327" i="15"/>
  <c r="L328" i="15"/>
  <c r="L329" i="15"/>
  <c r="J330" i="15"/>
  <c r="K330" i="15"/>
  <c r="L331" i="15"/>
  <c r="L332" i="15"/>
  <c r="L333" i="15"/>
  <c r="J334" i="15"/>
  <c r="K334" i="15"/>
  <c r="J335" i="15"/>
  <c r="K335" i="15"/>
  <c r="J336" i="15"/>
  <c r="K336" i="15"/>
  <c r="J337" i="15"/>
  <c r="K337" i="15"/>
  <c r="J338" i="15"/>
  <c r="K338" i="15"/>
  <c r="J339" i="15"/>
  <c r="K339" i="15"/>
  <c r="L4" i="15"/>
  <c r="L5" i="15"/>
  <c r="L6" i="15"/>
  <c r="L7" i="15"/>
  <c r="L8" i="15"/>
  <c r="L9" i="15"/>
  <c r="J10" i="15"/>
  <c r="K10" i="15"/>
  <c r="L11" i="15"/>
  <c r="L12" i="15"/>
  <c r="L13" i="15"/>
  <c r="L14" i="15"/>
  <c r="L15" i="15"/>
  <c r="J16" i="15"/>
  <c r="K16" i="15"/>
  <c r="L17" i="15"/>
  <c r="L18" i="15"/>
  <c r="L19" i="15"/>
  <c r="L20" i="15"/>
  <c r="L21" i="15"/>
  <c r="J22" i="15"/>
  <c r="K22" i="15"/>
  <c r="L22" i="15"/>
  <c r="L23" i="15"/>
  <c r="L24" i="15"/>
  <c r="L25" i="15"/>
  <c r="L26" i="15"/>
  <c r="L27" i="15"/>
  <c r="J28" i="15"/>
  <c r="K28" i="15"/>
  <c r="L29" i="15"/>
  <c r="L30" i="15"/>
  <c r="L31" i="15"/>
  <c r="L32" i="15"/>
  <c r="L33" i="15"/>
  <c r="J34" i="15"/>
  <c r="K34" i="15"/>
  <c r="L35" i="15"/>
  <c r="L36" i="15"/>
  <c r="L37" i="15"/>
  <c r="L38" i="15"/>
  <c r="L39" i="15"/>
  <c r="J40" i="15"/>
  <c r="K40" i="15"/>
  <c r="L41" i="15"/>
  <c r="L42" i="15"/>
  <c r="L43" i="15"/>
  <c r="L44" i="15"/>
  <c r="J45" i="15"/>
  <c r="K45" i="15"/>
  <c r="L46" i="15"/>
  <c r="L47" i="15"/>
  <c r="L48" i="15"/>
  <c r="J49" i="15"/>
  <c r="K49" i="15"/>
  <c r="L50" i="15"/>
  <c r="L51" i="15"/>
  <c r="J52" i="15"/>
  <c r="K52" i="15"/>
  <c r="L53" i="15"/>
  <c r="L54" i="15"/>
  <c r="L55" i="15"/>
  <c r="L56" i="15"/>
  <c r="L57" i="15"/>
  <c r="J58" i="15"/>
  <c r="K58" i="15"/>
  <c r="L59" i="15"/>
  <c r="L60" i="15"/>
  <c r="L61" i="15"/>
  <c r="L62" i="15"/>
  <c r="L63" i="15"/>
  <c r="J64" i="15"/>
  <c r="K64" i="15"/>
  <c r="L65" i="15"/>
  <c r="L66" i="15"/>
  <c r="L67" i="15"/>
  <c r="L68" i="15"/>
  <c r="J69" i="15"/>
  <c r="K69" i="15"/>
  <c r="L70" i="15"/>
  <c r="L71" i="15"/>
  <c r="L72" i="15"/>
  <c r="L73" i="15"/>
  <c r="L74" i="15"/>
  <c r="J75" i="15"/>
  <c r="K75" i="15"/>
  <c r="L76" i="15"/>
  <c r="L77" i="15"/>
  <c r="L78" i="15"/>
  <c r="J79" i="15"/>
  <c r="K79" i="15"/>
  <c r="L80" i="15"/>
  <c r="L81" i="15"/>
  <c r="L82" i="15"/>
  <c r="L83" i="15"/>
  <c r="L84" i="15"/>
  <c r="L85" i="15"/>
  <c r="L86" i="15"/>
  <c r="J87" i="15"/>
  <c r="K87" i="15"/>
  <c r="L88" i="15"/>
  <c r="L89" i="15"/>
  <c r="L90" i="15"/>
  <c r="L91" i="15"/>
  <c r="L92" i="15"/>
  <c r="J93" i="15"/>
  <c r="K93" i="15"/>
  <c r="L94" i="15"/>
  <c r="L95" i="15"/>
  <c r="J96" i="15"/>
  <c r="K96" i="15"/>
  <c r="L97" i="15"/>
  <c r="L98" i="15"/>
  <c r="L99" i="15"/>
  <c r="L100" i="15"/>
  <c r="L101" i="15"/>
  <c r="L102" i="15"/>
  <c r="L103" i="15"/>
  <c r="J104" i="15"/>
  <c r="K104" i="15"/>
  <c r="L105" i="15"/>
  <c r="L106" i="15"/>
  <c r="L107" i="15"/>
  <c r="L108" i="15"/>
  <c r="L109" i="15"/>
  <c r="J110" i="15"/>
  <c r="K110" i="15"/>
  <c r="L111" i="15"/>
  <c r="L112" i="15"/>
  <c r="L113" i="15"/>
  <c r="L114" i="15"/>
  <c r="L115" i="15"/>
  <c r="L116" i="15"/>
  <c r="L117" i="15"/>
  <c r="L118" i="15"/>
  <c r="J119" i="15"/>
  <c r="K119" i="15"/>
  <c r="L120" i="15"/>
  <c r="L121" i="15"/>
  <c r="L122" i="15"/>
  <c r="J123" i="15"/>
  <c r="K123" i="15"/>
  <c r="L124" i="15"/>
  <c r="L125" i="15"/>
  <c r="L126" i="15"/>
  <c r="L127" i="15"/>
  <c r="L128" i="15"/>
  <c r="L129" i="15"/>
  <c r="J130" i="15"/>
  <c r="K130" i="15"/>
  <c r="L131" i="15"/>
  <c r="L132" i="15"/>
  <c r="L133" i="15"/>
  <c r="L134" i="15"/>
  <c r="L135" i="15"/>
  <c r="J136" i="15"/>
  <c r="K136" i="15"/>
  <c r="L137" i="15"/>
  <c r="L138" i="15"/>
  <c r="L139" i="15"/>
  <c r="J140" i="15"/>
  <c r="K140" i="15"/>
  <c r="L141" i="15"/>
  <c r="L142" i="15"/>
  <c r="L143" i="15"/>
  <c r="J144" i="15"/>
  <c r="K144" i="15"/>
  <c r="L145" i="15"/>
  <c r="L146" i="15"/>
  <c r="L147" i="15"/>
  <c r="L148" i="15"/>
  <c r="L149" i="15"/>
  <c r="L150" i="15"/>
  <c r="J151" i="15"/>
  <c r="K151" i="15"/>
  <c r="L152" i="15"/>
  <c r="L153" i="15"/>
  <c r="L154" i="15"/>
  <c r="J155" i="15"/>
  <c r="K155" i="15"/>
  <c r="L156" i="15"/>
  <c r="L157" i="15"/>
  <c r="L158" i="15"/>
  <c r="L159" i="15"/>
  <c r="J160" i="15"/>
  <c r="K160" i="15"/>
  <c r="L161" i="15"/>
  <c r="L162" i="15"/>
  <c r="L163" i="15"/>
  <c r="J164" i="15"/>
  <c r="K164" i="15"/>
  <c r="J165" i="15"/>
  <c r="K165" i="15"/>
  <c r="J166" i="15"/>
  <c r="K166" i="15"/>
  <c r="J167" i="15"/>
  <c r="K167" i="15"/>
  <c r="J168" i="15"/>
  <c r="K168" i="15"/>
  <c r="J169" i="15"/>
  <c r="K169" i="15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I85" i="16"/>
  <c r="J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I98" i="16"/>
  <c r="J98" i="16"/>
  <c r="K99" i="16"/>
  <c r="K100" i="16"/>
  <c r="K101" i="16"/>
  <c r="K102" i="16"/>
  <c r="K103" i="16"/>
  <c r="K104" i="16"/>
  <c r="K105" i="16"/>
  <c r="K106" i="16"/>
  <c r="K107" i="16"/>
  <c r="I108" i="16"/>
  <c r="J108" i="16"/>
  <c r="K109" i="16"/>
  <c r="K110" i="16"/>
  <c r="K111" i="16"/>
  <c r="K112" i="16"/>
  <c r="K113" i="16"/>
  <c r="K114" i="16"/>
  <c r="K115" i="16"/>
  <c r="K116" i="16"/>
  <c r="K117" i="16"/>
  <c r="I118" i="16"/>
  <c r="J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I132" i="16"/>
  <c r="J132" i="16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I18" i="16"/>
  <c r="J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I31" i="16"/>
  <c r="J31" i="16"/>
  <c r="K32" i="16"/>
  <c r="K33" i="16"/>
  <c r="K34" i="16"/>
  <c r="K35" i="16"/>
  <c r="K36" i="16"/>
  <c r="K37" i="16"/>
  <c r="K38" i="16"/>
  <c r="K39" i="16"/>
  <c r="K40" i="16"/>
  <c r="K41" i="16"/>
  <c r="K43" i="16"/>
  <c r="K44" i="16"/>
  <c r="K45" i="16"/>
  <c r="K46" i="16"/>
  <c r="K47" i="16"/>
  <c r="K48" i="16"/>
  <c r="K49" i="16"/>
  <c r="K50" i="16"/>
  <c r="K51" i="16"/>
  <c r="I52" i="16"/>
  <c r="J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I66" i="16"/>
  <c r="J66" i="16"/>
  <c r="D63" i="17"/>
  <c r="D66" i="17"/>
  <c r="E66" i="17" s="1"/>
  <c r="C66" i="17"/>
  <c r="C60" i="17"/>
  <c r="D60" i="17"/>
  <c r="C61" i="17"/>
  <c r="D61" i="17"/>
  <c r="C62" i="17"/>
  <c r="D62" i="17"/>
  <c r="C63" i="17"/>
  <c r="C64" i="17"/>
  <c r="D64" i="17"/>
  <c r="C65" i="17"/>
  <c r="D65" i="17"/>
  <c r="D59" i="17"/>
  <c r="C59" i="17"/>
  <c r="L107" i="5" l="1"/>
  <c r="L97" i="5"/>
  <c r="L94" i="5"/>
  <c r="L78" i="5"/>
  <c r="L21" i="5"/>
  <c r="F136" i="18"/>
  <c r="J136" i="18"/>
  <c r="F275" i="18"/>
  <c r="J275" i="18"/>
  <c r="F276" i="18"/>
  <c r="F135" i="18"/>
  <c r="L69" i="5"/>
  <c r="E61" i="17"/>
  <c r="H136" i="18"/>
  <c r="D275" i="18"/>
  <c r="H275" i="18"/>
  <c r="H276" i="18"/>
  <c r="K132" i="5"/>
  <c r="L86" i="5"/>
  <c r="L61" i="5"/>
  <c r="L35" i="5"/>
  <c r="L28" i="5"/>
  <c r="K135" i="18"/>
  <c r="L167" i="15"/>
  <c r="L169" i="15"/>
  <c r="L119" i="5"/>
  <c r="L53" i="5"/>
  <c r="E60" i="17"/>
  <c r="G135" i="18"/>
  <c r="G136" i="18"/>
  <c r="L13" i="5"/>
  <c r="L131" i="5"/>
  <c r="L168" i="15"/>
  <c r="K108" i="16"/>
  <c r="J132" i="5"/>
  <c r="L101" i="5"/>
  <c r="K66" i="16"/>
  <c r="N6" i="18"/>
  <c r="N7" i="18"/>
  <c r="N8" i="18"/>
  <c r="N12" i="18"/>
  <c r="N31" i="18"/>
  <c r="N32" i="18"/>
  <c r="N33" i="18"/>
  <c r="N42" i="18"/>
  <c r="N43" i="18"/>
  <c r="N44" i="18"/>
  <c r="N49" i="18"/>
  <c r="N50" i="18"/>
  <c r="N51" i="18"/>
  <c r="N53" i="18"/>
  <c r="N63" i="18"/>
  <c r="N64" i="18"/>
  <c r="N65" i="18"/>
  <c r="N66" i="18"/>
  <c r="N67" i="18"/>
  <c r="N77" i="18"/>
  <c r="N78" i="18"/>
  <c r="N79" i="18"/>
  <c r="L337" i="15"/>
  <c r="L339" i="15"/>
  <c r="L338" i="15"/>
  <c r="E65" i="17"/>
  <c r="K132" i="16"/>
  <c r="K98" i="16"/>
  <c r="N15" i="18"/>
  <c r="N16" i="18"/>
  <c r="N17" i="18"/>
  <c r="N28" i="18"/>
  <c r="N36" i="18"/>
  <c r="N37" i="18"/>
  <c r="N38" i="18"/>
  <c r="N39" i="18"/>
  <c r="N40" i="18"/>
  <c r="N46" i="18"/>
  <c r="N47" i="18"/>
  <c r="N57" i="18"/>
  <c r="N58" i="18"/>
  <c r="N59" i="18"/>
  <c r="N60" i="18"/>
  <c r="N61" i="18"/>
  <c r="N70" i="18"/>
  <c r="N71" i="18"/>
  <c r="N72" i="18"/>
  <c r="N73" i="18"/>
  <c r="N74" i="18"/>
  <c r="N82" i="18"/>
  <c r="N83" i="18"/>
  <c r="N84" i="18"/>
  <c r="N85" i="18"/>
  <c r="N86" i="18"/>
  <c r="N118" i="18"/>
  <c r="N119" i="18"/>
  <c r="N120" i="18"/>
  <c r="N121" i="18"/>
  <c r="N122" i="18"/>
  <c r="N123" i="18"/>
  <c r="N124" i="18"/>
  <c r="N125" i="18"/>
  <c r="N127" i="18"/>
  <c r="N128" i="18"/>
  <c r="N133" i="18"/>
  <c r="N144" i="18"/>
  <c r="N148" i="18"/>
  <c r="N150" i="18"/>
  <c r="N151" i="18"/>
  <c r="N152" i="18"/>
  <c r="N153" i="18"/>
  <c r="N155" i="18"/>
  <c r="N156" i="18"/>
  <c r="N157" i="18"/>
  <c r="N158" i="18"/>
  <c r="N160" i="18"/>
  <c r="N161" i="18"/>
  <c r="N162" i="18"/>
  <c r="N163" i="18"/>
  <c r="N164" i="18"/>
  <c r="N166" i="18"/>
  <c r="N167" i="18"/>
  <c r="N168" i="18"/>
  <c r="N169" i="18"/>
  <c r="N171" i="18"/>
  <c r="N172" i="18"/>
  <c r="N173" i="18"/>
  <c r="N174" i="18"/>
  <c r="N176" i="18"/>
  <c r="N177" i="18"/>
  <c r="N178" i="18"/>
  <c r="N179" i="18"/>
  <c r="N180" i="18"/>
  <c r="N182" i="18"/>
  <c r="N183" i="18"/>
  <c r="N184" i="18"/>
  <c r="N187" i="18"/>
  <c r="N189" i="18"/>
  <c r="N190" i="18"/>
  <c r="N193" i="18"/>
  <c r="N195" i="18"/>
  <c r="N196" i="18"/>
  <c r="N198" i="18"/>
  <c r="N199" i="18"/>
  <c r="N200" i="18"/>
  <c r="N201" i="18"/>
  <c r="N203" i="18"/>
  <c r="N204" i="18"/>
  <c r="N205" i="18"/>
  <c r="N206" i="18"/>
  <c r="N207" i="18"/>
  <c r="N209" i="18"/>
  <c r="N210" i="18"/>
  <c r="N211" i="18"/>
  <c r="N212" i="18"/>
  <c r="N213" i="18"/>
  <c r="N216" i="18"/>
  <c r="N217" i="18"/>
  <c r="N218" i="18"/>
  <c r="N219" i="18"/>
  <c r="N220" i="18"/>
  <c r="N222" i="18"/>
  <c r="N223" i="18"/>
  <c r="N224" i="18"/>
  <c r="N226" i="18"/>
  <c r="N228" i="18"/>
  <c r="N229" i="18"/>
  <c r="N231" i="18"/>
  <c r="N232" i="18"/>
  <c r="N233" i="18"/>
  <c r="N234" i="18"/>
  <c r="N235" i="18"/>
  <c r="N236" i="18"/>
  <c r="N238" i="18"/>
  <c r="N239" i="18"/>
  <c r="N241" i="18"/>
  <c r="N242" i="18"/>
  <c r="N243" i="18"/>
  <c r="N245" i="18"/>
  <c r="N253" i="18"/>
  <c r="N254" i="18"/>
  <c r="N255" i="18"/>
  <c r="N257" i="18"/>
  <c r="N258" i="18"/>
  <c r="N259" i="18"/>
  <c r="N261" i="18"/>
  <c r="N262" i="18"/>
  <c r="N263" i="18"/>
  <c r="N264" i="18"/>
  <c r="N267" i="18"/>
  <c r="N268" i="18"/>
  <c r="N273" i="18"/>
  <c r="N274" i="18"/>
  <c r="O36" i="3"/>
  <c r="O39" i="3"/>
  <c r="O43" i="3"/>
  <c r="O44" i="3"/>
  <c r="O45" i="3"/>
  <c r="L90" i="5"/>
  <c r="L82" i="5"/>
  <c r="O41" i="3"/>
  <c r="O40" i="3"/>
  <c r="O38" i="3"/>
  <c r="O42" i="3"/>
  <c r="K85" i="16"/>
  <c r="K18" i="16"/>
  <c r="N92" i="18"/>
  <c r="N93" i="18"/>
  <c r="N94" i="18"/>
  <c r="N95" i="18"/>
  <c r="N96" i="18"/>
  <c r="N99" i="18"/>
  <c r="N101" i="18"/>
  <c r="N102" i="18"/>
  <c r="N103" i="18"/>
  <c r="E275" i="18"/>
  <c r="G275" i="18"/>
  <c r="I275" i="18"/>
  <c r="E276" i="18"/>
  <c r="G276" i="18"/>
  <c r="I276" i="18"/>
  <c r="K276" i="18"/>
  <c r="O29" i="3"/>
  <c r="O30" i="3"/>
  <c r="O31" i="3"/>
  <c r="O33" i="3"/>
  <c r="O35" i="3"/>
  <c r="K118" i="16"/>
  <c r="I67" i="16"/>
  <c r="J133" i="16"/>
  <c r="K42" i="16"/>
  <c r="K52" i="16"/>
  <c r="N260" i="18"/>
  <c r="N192" i="18"/>
  <c r="N225" i="18"/>
  <c r="N186" i="18"/>
  <c r="N55" i="18"/>
  <c r="N52" i="18"/>
  <c r="N13" i="18"/>
  <c r="G52" i="4"/>
  <c r="F52" i="4"/>
  <c r="H51" i="4"/>
  <c r="F32" i="4"/>
  <c r="H31" i="4"/>
  <c r="H42" i="4"/>
  <c r="H22" i="4"/>
  <c r="L198" i="15"/>
  <c r="L79" i="15"/>
  <c r="L45" i="15"/>
  <c r="L64" i="15"/>
  <c r="L28" i="15"/>
  <c r="L222" i="15"/>
  <c r="L16" i="15"/>
  <c r="L186" i="15"/>
  <c r="L75" i="15"/>
  <c r="L58" i="15"/>
  <c r="L10" i="15"/>
  <c r="J67" i="16"/>
  <c r="K31" i="16"/>
  <c r="O28" i="3"/>
  <c r="O27" i="3"/>
  <c r="O37" i="3"/>
  <c r="O34" i="3"/>
  <c r="O32" i="3"/>
  <c r="D276" i="18"/>
  <c r="D136" i="18"/>
  <c r="N27" i="18"/>
  <c r="L210" i="15"/>
  <c r="L204" i="15"/>
  <c r="L192" i="15"/>
  <c r="L96" i="15"/>
  <c r="L69" i="15"/>
  <c r="L52" i="15"/>
  <c r="J170" i="15"/>
  <c r="L180" i="15"/>
  <c r="L123" i="15"/>
  <c r="L87" i="15"/>
  <c r="J340" i="15"/>
  <c r="L274" i="15"/>
  <c r="L219" i="15"/>
  <c r="K170" i="15"/>
  <c r="L110" i="15"/>
  <c r="L155" i="15"/>
  <c r="L49" i="15"/>
  <c r="L40" i="15"/>
  <c r="L280" i="15"/>
  <c r="L266" i="15"/>
  <c r="L34" i="15"/>
  <c r="K340" i="15"/>
  <c r="L321" i="15"/>
  <c r="L144" i="15"/>
  <c r="L136" i="15"/>
  <c r="L119" i="15"/>
  <c r="L104" i="15"/>
  <c r="L325" i="15"/>
  <c r="L293" i="15"/>
  <c r="L257" i="15"/>
  <c r="L245" i="15"/>
  <c r="L330" i="15"/>
  <c r="L310" i="15"/>
  <c r="L300" i="15"/>
  <c r="L289" i="15"/>
  <c r="L234" i="15"/>
  <c r="L228" i="15"/>
  <c r="N252" i="18"/>
  <c r="N265" i="18"/>
  <c r="M266" i="18"/>
  <c r="L266" i="18"/>
  <c r="M256" i="18"/>
  <c r="M269" i="18"/>
  <c r="M270" i="18"/>
  <c r="M271" i="18"/>
  <c r="L256" i="18"/>
  <c r="N256" i="18" s="1"/>
  <c r="L269" i="18"/>
  <c r="N269" i="18" s="1"/>
  <c r="L270" i="18"/>
  <c r="N270" i="18" s="1"/>
  <c r="L271" i="18"/>
  <c r="N271" i="18" s="1"/>
  <c r="M244" i="18"/>
  <c r="L244" i="18"/>
  <c r="M240" i="18"/>
  <c r="L240" i="18"/>
  <c r="M237" i="18"/>
  <c r="L237" i="18"/>
  <c r="M230" i="18"/>
  <c r="L230" i="18"/>
  <c r="M227" i="18"/>
  <c r="L227" i="18"/>
  <c r="M221" i="18"/>
  <c r="L221" i="18"/>
  <c r="M215" i="18"/>
  <c r="N214" i="18"/>
  <c r="L215" i="18"/>
  <c r="M208" i="18"/>
  <c r="L208" i="18"/>
  <c r="N197" i="18"/>
  <c r="N191" i="18"/>
  <c r="M202" i="18"/>
  <c r="L202" i="18"/>
  <c r="M250" i="18"/>
  <c r="M194" i="18"/>
  <c r="L194" i="18"/>
  <c r="M188" i="18"/>
  <c r="L188" i="18"/>
  <c r="M185" i="18"/>
  <c r="L185" i="18"/>
  <c r="M181" i="18"/>
  <c r="L181" i="18"/>
  <c r="D278" i="18"/>
  <c r="M175" i="18"/>
  <c r="L175" i="18"/>
  <c r="M170" i="18"/>
  <c r="L170" i="18"/>
  <c r="M165" i="18"/>
  <c r="L165" i="18"/>
  <c r="M159" i="18"/>
  <c r="L159" i="18"/>
  <c r="M154" i="18"/>
  <c r="L154" i="18"/>
  <c r="M149" i="18"/>
  <c r="M246" i="18"/>
  <c r="M248" i="18"/>
  <c r="M249" i="18"/>
  <c r="E278" i="18"/>
  <c r="G278" i="18"/>
  <c r="I278" i="18"/>
  <c r="K278" i="18"/>
  <c r="N145" i="18"/>
  <c r="N146" i="18"/>
  <c r="N147" i="18"/>
  <c r="L149" i="18"/>
  <c r="L247" i="18"/>
  <c r="L249" i="18"/>
  <c r="F278" i="18"/>
  <c r="H278" i="18"/>
  <c r="H280" i="18" s="1"/>
  <c r="J278" i="18"/>
  <c r="D135" i="18"/>
  <c r="N105" i="18"/>
  <c r="N69" i="18"/>
  <c r="N117" i="18"/>
  <c r="N91" i="18"/>
  <c r="N76" i="18"/>
  <c r="N56" i="18"/>
  <c r="N26" i="18"/>
  <c r="N10" i="18"/>
  <c r="L215" i="15"/>
  <c r="L335" i="15"/>
  <c r="L334" i="15"/>
  <c r="L314" i="15"/>
  <c r="L306" i="15"/>
  <c r="L263" i="15"/>
  <c r="L249" i="15"/>
  <c r="L239" i="15"/>
  <c r="L336" i="15"/>
  <c r="L164" i="15"/>
  <c r="L160" i="15"/>
  <c r="L151" i="15"/>
  <c r="L140" i="15"/>
  <c r="L130" i="15"/>
  <c r="L93" i="15"/>
  <c r="L126" i="5"/>
  <c r="L114" i="5"/>
  <c r="L66" i="5"/>
  <c r="I13" i="4"/>
  <c r="G32" i="4"/>
  <c r="H32" i="4" s="1"/>
  <c r="N46" i="3"/>
  <c r="M46" i="3"/>
  <c r="M126" i="18"/>
  <c r="L126" i="18"/>
  <c r="M116" i="18"/>
  <c r="M129" i="18"/>
  <c r="M130" i="18"/>
  <c r="M131" i="18"/>
  <c r="N112" i="18"/>
  <c r="N113" i="18"/>
  <c r="N114" i="18"/>
  <c r="N115" i="18"/>
  <c r="L116" i="18"/>
  <c r="N116" i="18" s="1"/>
  <c r="L130" i="18"/>
  <c r="L131" i="18"/>
  <c r="M104" i="18"/>
  <c r="L104" i="18"/>
  <c r="M100" i="18"/>
  <c r="N98" i="18"/>
  <c r="L100" i="18"/>
  <c r="M97" i="18"/>
  <c r="L97" i="18"/>
  <c r="M90" i="18"/>
  <c r="N88" i="18"/>
  <c r="N89" i="18"/>
  <c r="L90" i="18"/>
  <c r="M87" i="18"/>
  <c r="L87" i="18"/>
  <c r="M81" i="18"/>
  <c r="N80" i="18"/>
  <c r="L81" i="18"/>
  <c r="M75" i="18"/>
  <c r="L75" i="18"/>
  <c r="M68" i="18"/>
  <c r="L68" i="18"/>
  <c r="M62" i="18"/>
  <c r="L62" i="18"/>
  <c r="M54" i="18"/>
  <c r="L54" i="18"/>
  <c r="M48" i="18"/>
  <c r="L48" i="18"/>
  <c r="M45" i="18"/>
  <c r="L45" i="18"/>
  <c r="M41" i="18"/>
  <c r="L41" i="18"/>
  <c r="M35" i="18"/>
  <c r="N34" i="18"/>
  <c r="L35" i="18"/>
  <c r="M30" i="18"/>
  <c r="N29" i="18"/>
  <c r="L30" i="18"/>
  <c r="N30" i="18" s="1"/>
  <c r="N20" i="18"/>
  <c r="N21" i="18"/>
  <c r="N22" i="18"/>
  <c r="N23" i="18"/>
  <c r="N24" i="18"/>
  <c r="L25" i="18"/>
  <c r="M19" i="18"/>
  <c r="K138" i="18"/>
  <c r="N18" i="18"/>
  <c r="L19" i="18"/>
  <c r="L14" i="18"/>
  <c r="M14" i="18"/>
  <c r="N11" i="18"/>
  <c r="N4" i="18"/>
  <c r="N5" i="18"/>
  <c r="M9" i="18"/>
  <c r="M107" i="18"/>
  <c r="M109" i="18"/>
  <c r="E138" i="18"/>
  <c r="E140" i="18" s="1"/>
  <c r="G138" i="18"/>
  <c r="I138" i="18"/>
  <c r="I140" i="18" s="1"/>
  <c r="L9" i="18"/>
  <c r="L106" i="18"/>
  <c r="L108" i="18"/>
  <c r="L109" i="18"/>
  <c r="L110" i="18"/>
  <c r="D138" i="18"/>
  <c r="F138" i="18"/>
  <c r="H138" i="18"/>
  <c r="J138" i="18"/>
  <c r="M137" i="18"/>
  <c r="M139" i="18"/>
  <c r="M25" i="18"/>
  <c r="L134" i="18"/>
  <c r="L277" i="18"/>
  <c r="L279" i="18"/>
  <c r="M106" i="18"/>
  <c r="L107" i="18"/>
  <c r="M108" i="18"/>
  <c r="M110" i="18"/>
  <c r="N110" i="18" s="1"/>
  <c r="D111" i="18"/>
  <c r="F111" i="18"/>
  <c r="H111" i="18"/>
  <c r="J111" i="18"/>
  <c r="L129" i="18"/>
  <c r="N129" i="18" s="1"/>
  <c r="M132" i="18"/>
  <c r="M134" i="18"/>
  <c r="J135" i="18"/>
  <c r="K136" i="18"/>
  <c r="M136" i="18" s="1"/>
  <c r="L137" i="18"/>
  <c r="J139" i="18"/>
  <c r="L139" i="18" s="1"/>
  <c r="N139" i="18" s="1"/>
  <c r="L246" i="18"/>
  <c r="M247" i="18"/>
  <c r="L248" i="18"/>
  <c r="N248" i="18" s="1"/>
  <c r="L250" i="18"/>
  <c r="E251" i="18"/>
  <c r="G251" i="18"/>
  <c r="I251" i="18"/>
  <c r="K251" i="18"/>
  <c r="L272" i="18"/>
  <c r="K275" i="18"/>
  <c r="J276" i="18"/>
  <c r="K277" i="18"/>
  <c r="M277" i="18" s="1"/>
  <c r="K279" i="18"/>
  <c r="M279" i="18" s="1"/>
  <c r="E111" i="18"/>
  <c r="G111" i="18"/>
  <c r="I111" i="18"/>
  <c r="K111" i="18"/>
  <c r="L132" i="18"/>
  <c r="D251" i="18"/>
  <c r="F251" i="18"/>
  <c r="H251" i="18"/>
  <c r="J251" i="18"/>
  <c r="M272" i="18"/>
  <c r="L166" i="15"/>
  <c r="L165" i="15"/>
  <c r="I133" i="16"/>
  <c r="E64" i="17"/>
  <c r="E62" i="17"/>
  <c r="E63" i="17"/>
  <c r="D67" i="17"/>
  <c r="C67" i="17"/>
  <c r="E59" i="17"/>
  <c r="L276" i="18" l="1"/>
  <c r="N246" i="18"/>
  <c r="N137" i="18"/>
  <c r="F140" i="18"/>
  <c r="G140" i="18"/>
  <c r="L278" i="18"/>
  <c r="E280" i="18"/>
  <c r="L136" i="18"/>
  <c r="N136" i="18" s="1"/>
  <c r="M276" i="18"/>
  <c r="M135" i="18"/>
  <c r="L275" i="18"/>
  <c r="L135" i="18"/>
  <c r="N135" i="18" s="1"/>
  <c r="F280" i="18"/>
  <c r="H140" i="18"/>
  <c r="N132" i="18"/>
  <c r="N276" i="18"/>
  <c r="N247" i="18"/>
  <c r="M278" i="18"/>
  <c r="N278" i="18" s="1"/>
  <c r="D140" i="18"/>
  <c r="N9" i="18"/>
  <c r="I280" i="18"/>
  <c r="K133" i="16"/>
  <c r="N250" i="18"/>
  <c r="N249" i="18"/>
  <c r="G280" i="18"/>
  <c r="D280" i="18"/>
  <c r="N215" i="18"/>
  <c r="K67" i="16"/>
  <c r="N90" i="18"/>
  <c r="N130" i="18"/>
  <c r="L132" i="5"/>
  <c r="L170" i="15"/>
  <c r="N97" i="18"/>
  <c r="N181" i="18"/>
  <c r="N221" i="18"/>
  <c r="N244" i="18"/>
  <c r="N100" i="18"/>
  <c r="N81" i="18"/>
  <c r="N35" i="18"/>
  <c r="N25" i="18"/>
  <c r="N126" i="18"/>
  <c r="N45" i="18"/>
  <c r="N54" i="18"/>
  <c r="N62" i="18"/>
  <c r="N68" i="18"/>
  <c r="N185" i="18"/>
  <c r="N266" i="18"/>
  <c r="N48" i="18"/>
  <c r="N109" i="18"/>
  <c r="N149" i="18"/>
  <c r="N208" i="18"/>
  <c r="N154" i="18"/>
  <c r="N159" i="18"/>
  <c r="N165" i="18"/>
  <c r="N170" i="18"/>
  <c r="N175" i="18"/>
  <c r="N188" i="18"/>
  <c r="N104" i="18"/>
  <c r="N131" i="18"/>
  <c r="N19" i="18"/>
  <c r="N41" i="18"/>
  <c r="H52" i="4"/>
  <c r="O46" i="3"/>
  <c r="N230" i="18"/>
  <c r="N240" i="18"/>
  <c r="N87" i="18"/>
  <c r="N14" i="18"/>
  <c r="N107" i="18"/>
  <c r="N75" i="18"/>
  <c r="N227" i="18"/>
  <c r="N108" i="18"/>
  <c r="N237" i="18"/>
  <c r="N202" i="18"/>
  <c r="N194" i="18"/>
  <c r="M251" i="18"/>
  <c r="L138" i="18"/>
  <c r="N106" i="18"/>
  <c r="L340" i="15"/>
  <c r="M138" i="18"/>
  <c r="M111" i="18"/>
  <c r="L111" i="18"/>
  <c r="J140" i="18"/>
  <c r="N272" i="18"/>
  <c r="N277" i="18"/>
  <c r="K140" i="18"/>
  <c r="M140" i="18" s="1"/>
  <c r="K280" i="18"/>
  <c r="M275" i="18"/>
  <c r="N275" i="18" s="1"/>
  <c r="L251" i="18"/>
  <c r="N279" i="18"/>
  <c r="N134" i="18"/>
  <c r="J280" i="18"/>
  <c r="L280" i="18" s="1"/>
  <c r="E67" i="17"/>
  <c r="D55" i="17"/>
  <c r="C55" i="17"/>
  <c r="E54" i="17"/>
  <c r="E53" i="17"/>
  <c r="E52" i="17"/>
  <c r="E51" i="17"/>
  <c r="E50" i="17"/>
  <c r="E49" i="17"/>
  <c r="E48" i="17"/>
  <c r="F48" i="17" s="1"/>
  <c r="D45" i="17"/>
  <c r="C45" i="17"/>
  <c r="E44" i="17"/>
  <c r="E43" i="17"/>
  <c r="E42" i="17"/>
  <c r="E41" i="17"/>
  <c r="E40" i="17"/>
  <c r="E39" i="17"/>
  <c r="E38" i="17"/>
  <c r="F38" i="17" s="1"/>
  <c r="D35" i="17"/>
  <c r="C35" i="17"/>
  <c r="E34" i="17"/>
  <c r="E33" i="17"/>
  <c r="E32" i="17"/>
  <c r="E31" i="17"/>
  <c r="E30" i="17"/>
  <c r="E29" i="17"/>
  <c r="E28" i="17"/>
  <c r="F28" i="17" s="1"/>
  <c r="D25" i="17"/>
  <c r="C25" i="17"/>
  <c r="E24" i="17"/>
  <c r="E23" i="17"/>
  <c r="E22" i="17"/>
  <c r="E21" i="17"/>
  <c r="E20" i="17"/>
  <c r="E19" i="17"/>
  <c r="E18" i="17"/>
  <c r="E17" i="17"/>
  <c r="D11" i="17"/>
  <c r="C11" i="17"/>
  <c r="E10" i="17"/>
  <c r="E4" i="17"/>
  <c r="E5" i="17"/>
  <c r="E6" i="17"/>
  <c r="E7" i="17"/>
  <c r="E8" i="17"/>
  <c r="E9" i="17"/>
  <c r="E3" i="17"/>
  <c r="M280" i="18" l="1"/>
  <c r="L140" i="18"/>
  <c r="N140" i="18" s="1"/>
  <c r="N251" i="18"/>
  <c r="N138" i="18"/>
  <c r="N280" i="18"/>
  <c r="N111" i="18"/>
  <c r="E11" i="17"/>
  <c r="E45" i="17"/>
  <c r="E35" i="17"/>
  <c r="E55" i="17"/>
  <c r="E25" i="17"/>
  <c r="E126" i="5" l="1"/>
  <c r="G114" i="5"/>
  <c r="D114" i="5"/>
  <c r="G107" i="5"/>
  <c r="D107" i="5"/>
  <c r="H94" i="5"/>
  <c r="G94" i="5"/>
  <c r="E94" i="5"/>
  <c r="D94" i="5"/>
  <c r="H86" i="5"/>
  <c r="G86" i="5"/>
  <c r="E86" i="5"/>
  <c r="D86" i="5"/>
  <c r="H82" i="5"/>
  <c r="G82" i="5"/>
  <c r="E82" i="5"/>
  <c r="D82" i="5"/>
  <c r="H78" i="5"/>
  <c r="G78" i="5"/>
  <c r="E78" i="5"/>
  <c r="D78" i="5"/>
  <c r="I64" i="5"/>
  <c r="F62" i="5"/>
  <c r="I58" i="5"/>
  <c r="I54" i="5"/>
  <c r="F54" i="5"/>
  <c r="F5" i="5"/>
  <c r="F6" i="5"/>
  <c r="F7" i="5"/>
  <c r="F8" i="5"/>
  <c r="F9" i="5"/>
  <c r="F10" i="5"/>
  <c r="F11" i="5"/>
  <c r="F12" i="5"/>
  <c r="F14" i="5"/>
  <c r="F15" i="5"/>
  <c r="F16" i="5"/>
  <c r="F17" i="5"/>
  <c r="F18" i="5"/>
  <c r="F19" i="5"/>
  <c r="F20" i="5"/>
  <c r="F22" i="5"/>
  <c r="F23" i="5"/>
  <c r="F24" i="5"/>
  <c r="F25" i="5"/>
  <c r="F26" i="5"/>
  <c r="F27" i="5"/>
  <c r="F29" i="5"/>
  <c r="F30" i="5"/>
  <c r="F31" i="5"/>
  <c r="F32" i="5"/>
  <c r="F33" i="5"/>
  <c r="F34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4" i="5"/>
  <c r="I5" i="5"/>
  <c r="I6" i="5"/>
  <c r="I7" i="5"/>
  <c r="I8" i="5"/>
  <c r="I9" i="5"/>
  <c r="I10" i="5"/>
  <c r="I11" i="5"/>
  <c r="I12" i="5"/>
  <c r="I14" i="5"/>
  <c r="I15" i="5"/>
  <c r="I16" i="5"/>
  <c r="I17" i="5"/>
  <c r="I18" i="5"/>
  <c r="I19" i="5"/>
  <c r="I20" i="5"/>
  <c r="I22" i="5"/>
  <c r="I23" i="5"/>
  <c r="I24" i="5"/>
  <c r="I25" i="5"/>
  <c r="I26" i="5"/>
  <c r="I27" i="5"/>
  <c r="I29" i="5"/>
  <c r="I30" i="5"/>
  <c r="I31" i="5"/>
  <c r="I32" i="5"/>
  <c r="I33" i="5"/>
  <c r="I34" i="5"/>
  <c r="I4" i="5"/>
  <c r="F115" i="5"/>
  <c r="I115" i="5"/>
  <c r="F116" i="5"/>
  <c r="I116" i="5"/>
  <c r="F117" i="5"/>
  <c r="I117" i="5"/>
  <c r="F118" i="5"/>
  <c r="I118" i="5"/>
  <c r="D119" i="5"/>
  <c r="E119" i="5"/>
  <c r="G119" i="5"/>
  <c r="H119" i="5"/>
  <c r="F108" i="5"/>
  <c r="I108" i="5"/>
  <c r="F109" i="5"/>
  <c r="I109" i="5"/>
  <c r="F110" i="5"/>
  <c r="I110" i="5"/>
  <c r="F111" i="5"/>
  <c r="I111" i="5"/>
  <c r="F112" i="5"/>
  <c r="I112" i="5"/>
  <c r="F113" i="5"/>
  <c r="I113" i="5"/>
  <c r="E114" i="5"/>
  <c r="H114" i="5"/>
  <c r="I104" i="5"/>
  <c r="I105" i="5"/>
  <c r="I119" i="5" l="1"/>
  <c r="F114" i="5"/>
  <c r="F119" i="5"/>
  <c r="I114" i="5"/>
  <c r="I80" i="5"/>
  <c r="F80" i="5"/>
  <c r="I121" i="5"/>
  <c r="I122" i="5"/>
  <c r="I123" i="5"/>
  <c r="I124" i="5"/>
  <c r="I125" i="5"/>
  <c r="I120" i="5"/>
  <c r="G126" i="5"/>
  <c r="H126" i="5"/>
  <c r="D126" i="5"/>
  <c r="F121" i="5"/>
  <c r="F122" i="5"/>
  <c r="F123" i="5"/>
  <c r="F124" i="5"/>
  <c r="F125" i="5"/>
  <c r="F120" i="5"/>
  <c r="F10" i="4"/>
  <c r="F11" i="4"/>
  <c r="F12" i="4"/>
  <c r="I65" i="5"/>
  <c r="E66" i="5"/>
  <c r="G66" i="5"/>
  <c r="H66" i="5"/>
  <c r="D66" i="5"/>
  <c r="F65" i="5"/>
  <c r="I128" i="5"/>
  <c r="I129" i="5"/>
  <c r="I130" i="5"/>
  <c r="I127" i="5"/>
  <c r="F128" i="5"/>
  <c r="F129" i="5"/>
  <c r="F130" i="5"/>
  <c r="F127" i="5"/>
  <c r="E131" i="5"/>
  <c r="G131" i="5"/>
  <c r="H131" i="5"/>
  <c r="D131" i="5"/>
  <c r="F9" i="4"/>
  <c r="D42" i="16"/>
  <c r="F42" i="16"/>
  <c r="G42" i="16"/>
  <c r="C42" i="16"/>
  <c r="H41" i="16"/>
  <c r="E41" i="16"/>
  <c r="I131" i="5" l="1"/>
  <c r="F131" i="5"/>
  <c r="I126" i="5"/>
  <c r="F126" i="5"/>
  <c r="M5" i="3"/>
  <c r="N5" i="3"/>
  <c r="M6" i="3"/>
  <c r="N6" i="3"/>
  <c r="M7" i="3"/>
  <c r="N7" i="3"/>
  <c r="M8" i="3"/>
  <c r="N8" i="3"/>
  <c r="M9" i="3"/>
  <c r="N9" i="3"/>
  <c r="M10" i="3"/>
  <c r="N10" i="3"/>
  <c r="M11" i="3"/>
  <c r="N11" i="3"/>
  <c r="M12" i="3"/>
  <c r="N12" i="3"/>
  <c r="O12" i="3" s="1"/>
  <c r="M13" i="3"/>
  <c r="N13" i="3"/>
  <c r="M14" i="3"/>
  <c r="N14" i="3"/>
  <c r="M15" i="3"/>
  <c r="N15" i="3"/>
  <c r="M16" i="3"/>
  <c r="N16" i="3"/>
  <c r="M17" i="3"/>
  <c r="N17" i="3"/>
  <c r="M18" i="3"/>
  <c r="N18" i="3"/>
  <c r="O18" i="3" s="1"/>
  <c r="M19" i="3"/>
  <c r="N19" i="3"/>
  <c r="M20" i="3"/>
  <c r="N20" i="3"/>
  <c r="M21" i="3"/>
  <c r="N21" i="3"/>
  <c r="M22" i="3"/>
  <c r="N22" i="3"/>
  <c r="N4" i="3"/>
  <c r="M4" i="3"/>
  <c r="O10" i="3" l="1"/>
  <c r="O6" i="3"/>
  <c r="O20" i="3"/>
  <c r="O8" i="3"/>
  <c r="O21" i="3"/>
  <c r="O17" i="3"/>
  <c r="O7" i="3"/>
  <c r="O22" i="3"/>
  <c r="O9" i="3"/>
  <c r="O13" i="3"/>
  <c r="O16" i="3"/>
  <c r="O14" i="3"/>
  <c r="O5" i="3"/>
  <c r="O15" i="3"/>
  <c r="O19" i="3"/>
  <c r="O11" i="3"/>
  <c r="L154" i="9"/>
  <c r="M154" i="9"/>
  <c r="L155" i="9"/>
  <c r="M155" i="9"/>
  <c r="L156" i="9"/>
  <c r="M156" i="9"/>
  <c r="L157" i="9"/>
  <c r="M157" i="9"/>
  <c r="L159" i="9"/>
  <c r="M159" i="9"/>
  <c r="L160" i="9"/>
  <c r="M160" i="9"/>
  <c r="L161" i="9"/>
  <c r="M161" i="9"/>
  <c r="L162" i="9"/>
  <c r="M162" i="9"/>
  <c r="L164" i="9"/>
  <c r="M164" i="9"/>
  <c r="L165" i="9"/>
  <c r="M165" i="9"/>
  <c r="L166" i="9"/>
  <c r="M166" i="9"/>
  <c r="L167" i="9"/>
  <c r="M167" i="9"/>
  <c r="L169" i="9"/>
  <c r="M169" i="9"/>
  <c r="L170" i="9"/>
  <c r="M170" i="9"/>
  <c r="L171" i="9"/>
  <c r="M171" i="9"/>
  <c r="L172" i="9"/>
  <c r="M172" i="9"/>
  <c r="L173" i="9"/>
  <c r="M173" i="9"/>
  <c r="L175" i="9"/>
  <c r="M175" i="9"/>
  <c r="L176" i="9"/>
  <c r="M176" i="9"/>
  <c r="L177" i="9"/>
  <c r="M177" i="9"/>
  <c r="N177" i="9" s="1"/>
  <c r="L178" i="9"/>
  <c r="M178" i="9"/>
  <c r="L180" i="9"/>
  <c r="M180" i="9"/>
  <c r="L181" i="9"/>
  <c r="M181" i="9"/>
  <c r="L182" i="9"/>
  <c r="M182" i="9"/>
  <c r="L183" i="9"/>
  <c r="M183" i="9"/>
  <c r="L185" i="9"/>
  <c r="M185" i="9"/>
  <c r="L186" i="9"/>
  <c r="M186" i="9"/>
  <c r="L187" i="9"/>
  <c r="M187" i="9"/>
  <c r="L188" i="9"/>
  <c r="M188" i="9"/>
  <c r="L189" i="9"/>
  <c r="M189" i="9"/>
  <c r="L191" i="9"/>
  <c r="M191" i="9"/>
  <c r="L192" i="9"/>
  <c r="M192" i="9"/>
  <c r="L193" i="9"/>
  <c r="M193" i="9"/>
  <c r="L195" i="9"/>
  <c r="M195" i="9"/>
  <c r="L196" i="9"/>
  <c r="M196" i="9"/>
  <c r="L198" i="9"/>
  <c r="M198" i="9"/>
  <c r="L199" i="9"/>
  <c r="M199" i="9"/>
  <c r="L200" i="9"/>
  <c r="M200" i="9"/>
  <c r="L201" i="9"/>
  <c r="M201" i="9"/>
  <c r="L202" i="9"/>
  <c r="M202" i="9"/>
  <c r="L204" i="9"/>
  <c r="M204" i="9"/>
  <c r="L205" i="9"/>
  <c r="M205" i="9"/>
  <c r="L206" i="9"/>
  <c r="M206" i="9"/>
  <c r="L207" i="9"/>
  <c r="M207" i="9"/>
  <c r="L208" i="9"/>
  <c r="M208" i="9"/>
  <c r="L209" i="9"/>
  <c r="M209" i="9"/>
  <c r="L210" i="9"/>
  <c r="M210" i="9"/>
  <c r="L212" i="9"/>
  <c r="M212" i="9"/>
  <c r="L213" i="9"/>
  <c r="M213" i="9"/>
  <c r="L214" i="9"/>
  <c r="M214" i="9"/>
  <c r="L215" i="9"/>
  <c r="M215" i="9"/>
  <c r="L216" i="9"/>
  <c r="M216" i="9"/>
  <c r="L218" i="9"/>
  <c r="M218" i="9"/>
  <c r="L219" i="9"/>
  <c r="M219" i="9"/>
  <c r="L220" i="9"/>
  <c r="M220" i="9"/>
  <c r="L221" i="9"/>
  <c r="M221" i="9"/>
  <c r="L222" i="9"/>
  <c r="M222" i="9"/>
  <c r="L223" i="9"/>
  <c r="M223" i="9"/>
  <c r="L225" i="9"/>
  <c r="M225" i="9"/>
  <c r="L226" i="9"/>
  <c r="M226" i="9"/>
  <c r="L227" i="9"/>
  <c r="M227" i="9"/>
  <c r="L228" i="9"/>
  <c r="M228" i="9"/>
  <c r="L229" i="9"/>
  <c r="M229" i="9"/>
  <c r="L231" i="9"/>
  <c r="M231" i="9"/>
  <c r="L232" i="9"/>
  <c r="M232" i="9"/>
  <c r="L233" i="9"/>
  <c r="M233" i="9"/>
  <c r="L234" i="9"/>
  <c r="M234" i="9"/>
  <c r="L235" i="9"/>
  <c r="M235" i="9"/>
  <c r="L237" i="9"/>
  <c r="M237" i="9"/>
  <c r="L238" i="9"/>
  <c r="M238" i="9"/>
  <c r="L240" i="9"/>
  <c r="M240" i="9"/>
  <c r="L241" i="9"/>
  <c r="M241" i="9"/>
  <c r="L242" i="9"/>
  <c r="M242" i="9"/>
  <c r="L243" i="9"/>
  <c r="M243" i="9"/>
  <c r="L244" i="9"/>
  <c r="M244" i="9"/>
  <c r="L245" i="9"/>
  <c r="M245" i="9"/>
  <c r="L247" i="9"/>
  <c r="M247" i="9"/>
  <c r="L248" i="9"/>
  <c r="M248" i="9"/>
  <c r="L250" i="9"/>
  <c r="M250" i="9"/>
  <c r="L251" i="9"/>
  <c r="M251" i="9"/>
  <c r="L252" i="9"/>
  <c r="M252" i="9"/>
  <c r="L254" i="9"/>
  <c r="M254" i="9"/>
  <c r="L261" i="9"/>
  <c r="M261" i="9"/>
  <c r="L262" i="9"/>
  <c r="M262" i="9"/>
  <c r="L263" i="9"/>
  <c r="M263" i="9"/>
  <c r="L264" i="9"/>
  <c r="M264" i="9"/>
  <c r="L266" i="9"/>
  <c r="M266" i="9"/>
  <c r="L267" i="9"/>
  <c r="M267" i="9"/>
  <c r="L268" i="9"/>
  <c r="M268" i="9"/>
  <c r="L269" i="9"/>
  <c r="M269" i="9"/>
  <c r="L270" i="9"/>
  <c r="M270" i="9"/>
  <c r="L271" i="9"/>
  <c r="M271" i="9"/>
  <c r="L272" i="9"/>
  <c r="M272" i="9"/>
  <c r="L273" i="9"/>
  <c r="M273" i="9"/>
  <c r="L274" i="9"/>
  <c r="M274" i="9"/>
  <c r="L276" i="9"/>
  <c r="M276" i="9"/>
  <c r="L277" i="9"/>
  <c r="M277" i="9"/>
  <c r="L282" i="9"/>
  <c r="M282" i="9"/>
  <c r="L283" i="9"/>
  <c r="M283" i="9"/>
  <c r="M153" i="9"/>
  <c r="L153" i="9"/>
  <c r="H259" i="9"/>
  <c r="I259" i="9"/>
  <c r="L5" i="9"/>
  <c r="M5" i="9"/>
  <c r="N5" i="9" s="1"/>
  <c r="L6" i="9"/>
  <c r="M6" i="9"/>
  <c r="L7" i="9"/>
  <c r="M7" i="9"/>
  <c r="L8" i="9"/>
  <c r="M8" i="9"/>
  <c r="N8" i="9" s="1"/>
  <c r="L10" i="9"/>
  <c r="M10" i="9"/>
  <c r="L11" i="9"/>
  <c r="M11" i="9"/>
  <c r="L12" i="9"/>
  <c r="M12" i="9"/>
  <c r="N12" i="9" s="1"/>
  <c r="L13" i="9"/>
  <c r="M13" i="9"/>
  <c r="N13" i="9" s="1"/>
  <c r="L18" i="9"/>
  <c r="M18" i="9"/>
  <c r="L20" i="9"/>
  <c r="M20" i="9"/>
  <c r="L21" i="9"/>
  <c r="M21" i="9"/>
  <c r="N21" i="9" s="1"/>
  <c r="L22" i="9"/>
  <c r="M22" i="9"/>
  <c r="N22" i="9" s="1"/>
  <c r="L23" i="9"/>
  <c r="M23" i="9"/>
  <c r="L24" i="9"/>
  <c r="M24" i="9"/>
  <c r="N24" i="9" s="1"/>
  <c r="L26" i="9"/>
  <c r="M26" i="9"/>
  <c r="L27" i="9"/>
  <c r="M27" i="9"/>
  <c r="N27" i="9" s="1"/>
  <c r="L28" i="9"/>
  <c r="M28" i="9"/>
  <c r="L29" i="9"/>
  <c r="M29" i="9"/>
  <c r="L31" i="9"/>
  <c r="M31" i="9"/>
  <c r="N31" i="9" s="1"/>
  <c r="L32" i="9"/>
  <c r="M32" i="9"/>
  <c r="L33" i="9"/>
  <c r="M33" i="9"/>
  <c r="L34" i="9"/>
  <c r="M34" i="9"/>
  <c r="L36" i="9"/>
  <c r="M36" i="9"/>
  <c r="L37" i="9"/>
  <c r="M37" i="9"/>
  <c r="L38" i="9"/>
  <c r="M38" i="9"/>
  <c r="L39" i="9"/>
  <c r="M39" i="9"/>
  <c r="N39" i="9" s="1"/>
  <c r="L40" i="9"/>
  <c r="M40" i="9"/>
  <c r="N40" i="9" s="1"/>
  <c r="L42" i="9"/>
  <c r="M42" i="9"/>
  <c r="N42" i="9" s="1"/>
  <c r="L43" i="9"/>
  <c r="M43" i="9"/>
  <c r="L44" i="9"/>
  <c r="M44" i="9"/>
  <c r="N44" i="9" s="1"/>
  <c r="L46" i="9"/>
  <c r="M46" i="9"/>
  <c r="L47" i="9"/>
  <c r="M47" i="9"/>
  <c r="L49" i="9"/>
  <c r="M49" i="9"/>
  <c r="N49" i="9" s="1"/>
  <c r="L50" i="9"/>
  <c r="M50" i="9"/>
  <c r="L51" i="9"/>
  <c r="M51" i="9"/>
  <c r="L52" i="9"/>
  <c r="M52" i="9"/>
  <c r="L53" i="9"/>
  <c r="M53" i="9"/>
  <c r="L55" i="9"/>
  <c r="M55" i="9"/>
  <c r="L56" i="9"/>
  <c r="M56" i="9"/>
  <c r="N56" i="9" s="1"/>
  <c r="L57" i="9"/>
  <c r="M57" i="9"/>
  <c r="N57" i="9" s="1"/>
  <c r="L58" i="9"/>
  <c r="M58" i="9"/>
  <c r="L59" i="9"/>
  <c r="M59" i="9"/>
  <c r="N59" i="9" s="1"/>
  <c r="L60" i="9"/>
  <c r="M60" i="9"/>
  <c r="L61" i="9"/>
  <c r="M61" i="9"/>
  <c r="L63" i="9"/>
  <c r="M63" i="9"/>
  <c r="L64" i="9"/>
  <c r="M64" i="9"/>
  <c r="L65" i="9"/>
  <c r="M65" i="9"/>
  <c r="L66" i="9"/>
  <c r="M66" i="9"/>
  <c r="N66" i="9" s="1"/>
  <c r="L67" i="9"/>
  <c r="M67" i="9"/>
  <c r="L69" i="9"/>
  <c r="M69" i="9"/>
  <c r="L70" i="9"/>
  <c r="M70" i="9"/>
  <c r="L71" i="9"/>
  <c r="M71" i="9"/>
  <c r="L72" i="9"/>
  <c r="M72" i="9"/>
  <c r="L73" i="9"/>
  <c r="M73" i="9"/>
  <c r="L74" i="9"/>
  <c r="M74" i="9"/>
  <c r="L76" i="9"/>
  <c r="M76" i="9"/>
  <c r="L77" i="9"/>
  <c r="M77" i="9"/>
  <c r="L78" i="9"/>
  <c r="M78" i="9"/>
  <c r="L79" i="9"/>
  <c r="M79" i="9"/>
  <c r="L80" i="9"/>
  <c r="M80" i="9"/>
  <c r="L82" i="9"/>
  <c r="M82" i="9"/>
  <c r="L83" i="9"/>
  <c r="M83" i="9"/>
  <c r="L84" i="9"/>
  <c r="M84" i="9"/>
  <c r="L85" i="9"/>
  <c r="M85" i="9"/>
  <c r="L86" i="9"/>
  <c r="M86" i="9"/>
  <c r="L88" i="9"/>
  <c r="M88" i="9"/>
  <c r="L89" i="9"/>
  <c r="M89" i="9"/>
  <c r="L91" i="9"/>
  <c r="M91" i="9"/>
  <c r="L92" i="9"/>
  <c r="M92" i="9"/>
  <c r="L93" i="9"/>
  <c r="M93" i="9"/>
  <c r="L94" i="9"/>
  <c r="M94" i="9"/>
  <c r="L95" i="9"/>
  <c r="M95" i="9"/>
  <c r="N95" i="9" s="1"/>
  <c r="L96" i="9"/>
  <c r="M96" i="9"/>
  <c r="L98" i="9"/>
  <c r="M98" i="9"/>
  <c r="L99" i="9"/>
  <c r="M99" i="9"/>
  <c r="L101" i="9"/>
  <c r="M101" i="9"/>
  <c r="L102" i="9"/>
  <c r="M102" i="9"/>
  <c r="L103" i="9"/>
  <c r="M103" i="9"/>
  <c r="L105" i="9"/>
  <c r="M105" i="9"/>
  <c r="L112" i="9"/>
  <c r="M112" i="9"/>
  <c r="L113" i="9"/>
  <c r="M113" i="9"/>
  <c r="L114" i="9"/>
  <c r="M114" i="9"/>
  <c r="L115" i="9"/>
  <c r="M115" i="9"/>
  <c r="L117" i="9"/>
  <c r="M117" i="9"/>
  <c r="L118" i="9"/>
  <c r="M118" i="9"/>
  <c r="L119" i="9"/>
  <c r="M119" i="9"/>
  <c r="L120" i="9"/>
  <c r="M120" i="9"/>
  <c r="L121" i="9"/>
  <c r="M121" i="9"/>
  <c r="L122" i="9"/>
  <c r="M122" i="9"/>
  <c r="L123" i="9"/>
  <c r="M123" i="9"/>
  <c r="L124" i="9"/>
  <c r="M124" i="9"/>
  <c r="L125" i="9"/>
  <c r="M125" i="9"/>
  <c r="L127" i="9"/>
  <c r="M127" i="9"/>
  <c r="L128" i="9"/>
  <c r="M128" i="9"/>
  <c r="L133" i="9"/>
  <c r="M133" i="9"/>
  <c r="M4" i="9"/>
  <c r="L4" i="9"/>
  <c r="H110" i="9"/>
  <c r="H139" i="9" s="1"/>
  <c r="I110" i="9"/>
  <c r="I139" i="9" s="1"/>
  <c r="N277" i="9" l="1"/>
  <c r="N274" i="9"/>
  <c r="N273" i="9"/>
  <c r="N261" i="9"/>
  <c r="N245" i="9"/>
  <c r="N243" i="9"/>
  <c r="N242" i="9"/>
  <c r="N241" i="9"/>
  <c r="N233" i="9"/>
  <c r="N229" i="9"/>
  <c r="N227" i="9"/>
  <c r="N226" i="9"/>
  <c r="N225" i="9"/>
  <c r="N213" i="9"/>
  <c r="N209" i="9"/>
  <c r="N207" i="9"/>
  <c r="N206" i="9"/>
  <c r="N205" i="9"/>
  <c r="N193" i="9"/>
  <c r="N189" i="9"/>
  <c r="N187" i="9"/>
  <c r="N186" i="9"/>
  <c r="N185" i="9"/>
  <c r="N183" i="9"/>
  <c r="N181" i="9"/>
  <c r="N178" i="9"/>
  <c r="N117" i="9"/>
  <c r="N115" i="9"/>
  <c r="N114" i="9"/>
  <c r="N103" i="9"/>
  <c r="N99" i="9"/>
  <c r="N96" i="9"/>
  <c r="N123" i="9"/>
  <c r="N78" i="9"/>
  <c r="N127" i="9"/>
  <c r="N125" i="9"/>
  <c r="N124" i="9"/>
  <c r="N118" i="9"/>
  <c r="N113" i="9"/>
  <c r="N89" i="9"/>
  <c r="N82" i="9"/>
  <c r="N80" i="9"/>
  <c r="N79" i="9"/>
  <c r="N74" i="9"/>
  <c r="N72" i="9"/>
  <c r="N70" i="9"/>
  <c r="N69" i="9"/>
  <c r="N67" i="9"/>
  <c r="N55" i="9"/>
  <c r="N36" i="9"/>
  <c r="N33" i="9"/>
  <c r="N32" i="9"/>
  <c r="N20" i="9"/>
  <c r="N11" i="9"/>
  <c r="N4" i="9"/>
  <c r="N128" i="9"/>
  <c r="N121" i="9"/>
  <c r="N120" i="9"/>
  <c r="N119" i="9"/>
  <c r="N105" i="9"/>
  <c r="N93" i="9"/>
  <c r="N91" i="9"/>
  <c r="N76" i="9"/>
  <c r="N64" i="9"/>
  <c r="N63" i="9"/>
  <c r="N61" i="9"/>
  <c r="N60" i="9"/>
  <c r="N51" i="9"/>
  <c r="N50" i="9"/>
  <c r="N29" i="9"/>
  <c r="N28" i="9"/>
  <c r="N16" i="9"/>
  <c r="N161" i="9"/>
  <c r="N159" i="9"/>
  <c r="N157" i="9"/>
  <c r="N155" i="9"/>
  <c r="N122" i="9"/>
  <c r="N102" i="9"/>
  <c r="N101" i="9"/>
  <c r="N94" i="9"/>
  <c r="N88" i="9"/>
  <c r="N84" i="9"/>
  <c r="N83" i="9"/>
  <c r="N77" i="9"/>
  <c r="N73" i="9"/>
  <c r="N65" i="9"/>
  <c r="N58" i="9"/>
  <c r="N52" i="9"/>
  <c r="N47" i="9"/>
  <c r="N46" i="9"/>
  <c r="N38" i="9"/>
  <c r="N37" i="9"/>
  <c r="N34" i="9"/>
  <c r="N26" i="9"/>
  <c r="N18" i="9"/>
  <c r="N269" i="9"/>
  <c r="N267" i="9"/>
  <c r="N266" i="9"/>
  <c r="N263" i="9"/>
  <c r="N262" i="9"/>
  <c r="N237" i="9"/>
  <c r="N235" i="9"/>
  <c r="N234" i="9"/>
  <c r="N221" i="9"/>
  <c r="N219" i="9"/>
  <c r="N218" i="9"/>
  <c r="N215" i="9"/>
  <c r="N214" i="9"/>
  <c r="N201" i="9"/>
  <c r="N199" i="9"/>
  <c r="N198" i="9"/>
  <c r="N195" i="9"/>
  <c r="N173" i="9"/>
  <c r="N171" i="9"/>
  <c r="N169" i="9"/>
  <c r="N167" i="9"/>
  <c r="N166" i="9"/>
  <c r="N165" i="9"/>
  <c r="N162" i="9"/>
  <c r="N154" i="9"/>
  <c r="N170" i="9"/>
  <c r="N153" i="9"/>
  <c r="N283" i="9"/>
  <c r="N282" i="9"/>
  <c r="N271" i="9"/>
  <c r="N270" i="9"/>
  <c r="N254" i="9"/>
  <c r="N251" i="9"/>
  <c r="N250" i="9"/>
  <c r="N247" i="9"/>
  <c r="N238" i="9"/>
  <c r="N231" i="9"/>
  <c r="N223" i="9"/>
  <c r="N222" i="9"/>
  <c r="N210" i="9"/>
  <c r="N202" i="9"/>
  <c r="N191" i="9"/>
  <c r="N182" i="9"/>
  <c r="N175" i="9"/>
  <c r="N133" i="9"/>
  <c r="N112" i="9"/>
  <c r="N98" i="9"/>
  <c r="N92" i="9"/>
  <c r="N86" i="9"/>
  <c r="N85" i="9"/>
  <c r="N71" i="9"/>
  <c r="N53" i="9"/>
  <c r="N43" i="9"/>
  <c r="N23" i="9"/>
  <c r="N10" i="9"/>
  <c r="N7" i="9"/>
  <c r="N6" i="9"/>
  <c r="N276" i="9"/>
  <c r="N272" i="9"/>
  <c r="N268" i="9"/>
  <c r="N264" i="9"/>
  <c r="N252" i="9"/>
  <c r="N248" i="9"/>
  <c r="N244" i="9"/>
  <c r="N240" i="9"/>
  <c r="N232" i="9"/>
  <c r="N228" i="9"/>
  <c r="N220" i="9"/>
  <c r="N216" i="9"/>
  <c r="N212" i="9"/>
  <c r="N208" i="9"/>
  <c r="N204" i="9"/>
  <c r="N200" i="9"/>
  <c r="N196" i="9"/>
  <c r="N192" i="9"/>
  <c r="N188" i="9"/>
  <c r="N180" i="9"/>
  <c r="N176" i="9"/>
  <c r="N172" i="9"/>
  <c r="N164" i="9"/>
  <c r="N160" i="9"/>
  <c r="N156" i="9"/>
  <c r="I257" i="9"/>
  <c r="J257" i="9"/>
  <c r="H257" i="9"/>
  <c r="H258" i="9"/>
  <c r="I258" i="9"/>
  <c r="E281" i="9"/>
  <c r="F281" i="9"/>
  <c r="G281" i="9"/>
  <c r="H281" i="9"/>
  <c r="I281" i="9"/>
  <c r="J281" i="9"/>
  <c r="K281" i="9"/>
  <c r="D281" i="9"/>
  <c r="D258" i="9"/>
  <c r="E132" i="9"/>
  <c r="F132" i="9"/>
  <c r="G132" i="9"/>
  <c r="H132" i="9"/>
  <c r="I132" i="9"/>
  <c r="J132" i="9"/>
  <c r="K132" i="9"/>
  <c r="D132" i="9"/>
  <c r="G109" i="9"/>
  <c r="H109" i="9"/>
  <c r="I109" i="9"/>
  <c r="E280" i="9"/>
  <c r="F280" i="9"/>
  <c r="G280" i="9"/>
  <c r="H280" i="9"/>
  <c r="I280" i="9"/>
  <c r="J280" i="9"/>
  <c r="K280" i="9"/>
  <c r="D280" i="9"/>
  <c r="D257" i="9"/>
  <c r="E131" i="9"/>
  <c r="F131" i="9"/>
  <c r="G131" i="9"/>
  <c r="H131" i="9"/>
  <c r="I131" i="9"/>
  <c r="J131" i="9"/>
  <c r="K131" i="9"/>
  <c r="E108" i="9"/>
  <c r="F108" i="9"/>
  <c r="G108" i="9"/>
  <c r="H108" i="9"/>
  <c r="I108" i="9"/>
  <c r="J108" i="9"/>
  <c r="K108" i="9"/>
  <c r="D108" i="9"/>
  <c r="D131" i="9"/>
  <c r="M131" i="9" l="1"/>
  <c r="M132" i="9"/>
  <c r="H287" i="9"/>
  <c r="M108" i="9"/>
  <c r="M280" i="9"/>
  <c r="M281" i="9"/>
  <c r="L131" i="9"/>
  <c r="L132" i="9"/>
  <c r="L108" i="9"/>
  <c r="L280" i="9"/>
  <c r="L281" i="9"/>
  <c r="E137" i="9"/>
  <c r="K137" i="9"/>
  <c r="I137" i="9"/>
  <c r="G137" i="9"/>
  <c r="I287" i="9"/>
  <c r="I138" i="9"/>
  <c r="H138" i="9"/>
  <c r="H137" i="9"/>
  <c r="J137" i="9"/>
  <c r="F137" i="9"/>
  <c r="N108" i="9" l="1"/>
  <c r="N132" i="9"/>
  <c r="N281" i="9"/>
  <c r="N131" i="9"/>
  <c r="N280" i="9"/>
  <c r="M137" i="9"/>
  <c r="E279" i="9"/>
  <c r="F279" i="9"/>
  <c r="G279" i="9"/>
  <c r="H279" i="9"/>
  <c r="I279" i="9"/>
  <c r="J279" i="9"/>
  <c r="K279" i="9"/>
  <c r="D279" i="9"/>
  <c r="K256" i="9"/>
  <c r="J256" i="9"/>
  <c r="I256" i="9"/>
  <c r="H256" i="9"/>
  <c r="H285" i="9" s="1"/>
  <c r="G256" i="9"/>
  <c r="G285" i="9" s="1"/>
  <c r="F256" i="9"/>
  <c r="F285" i="9" s="1"/>
  <c r="E256" i="9"/>
  <c r="D256" i="9"/>
  <c r="D285" i="9" s="1"/>
  <c r="K285" i="9"/>
  <c r="J285" i="9"/>
  <c r="E130" i="9"/>
  <c r="F130" i="9"/>
  <c r="G130" i="9"/>
  <c r="H130" i="9"/>
  <c r="I130" i="9"/>
  <c r="J130" i="9"/>
  <c r="K130" i="9"/>
  <c r="E107" i="9"/>
  <c r="F107" i="9"/>
  <c r="G107" i="9"/>
  <c r="H107" i="9"/>
  <c r="I107" i="9"/>
  <c r="J107" i="9"/>
  <c r="K107" i="9"/>
  <c r="M107" i="9" s="1"/>
  <c r="D130" i="9"/>
  <c r="D107" i="9"/>
  <c r="I285" i="9" l="1"/>
  <c r="E285" i="9"/>
  <c r="M285" i="9" s="1"/>
  <c r="I136" i="9"/>
  <c r="M130" i="9"/>
  <c r="M279" i="9"/>
  <c r="L107" i="9"/>
  <c r="N107" i="9" s="1"/>
  <c r="M256" i="9"/>
  <c r="L130" i="9"/>
  <c r="L285" i="9"/>
  <c r="L256" i="9"/>
  <c r="L279" i="9"/>
  <c r="D136" i="9"/>
  <c r="J136" i="9"/>
  <c r="H136" i="9"/>
  <c r="G255" i="9"/>
  <c r="G284" i="9" s="1"/>
  <c r="G289" i="9" s="1"/>
  <c r="H255" i="9"/>
  <c r="H260" i="9" s="1"/>
  <c r="I255" i="9"/>
  <c r="I260" i="9" s="1"/>
  <c r="J255" i="9"/>
  <c r="G14" i="9"/>
  <c r="G9" i="9"/>
  <c r="F179" i="9"/>
  <c r="K278" i="9"/>
  <c r="J278" i="9"/>
  <c r="I278" i="9"/>
  <c r="H278" i="9"/>
  <c r="G278" i="9"/>
  <c r="F278" i="9"/>
  <c r="E278" i="9"/>
  <c r="D278" i="9"/>
  <c r="K275" i="9"/>
  <c r="J275" i="9"/>
  <c r="G275" i="9"/>
  <c r="F275" i="9"/>
  <c r="E275" i="9"/>
  <c r="D275" i="9"/>
  <c r="K265" i="9"/>
  <c r="J265" i="9"/>
  <c r="G265" i="9"/>
  <c r="F265" i="9"/>
  <c r="E265" i="9"/>
  <c r="D265" i="9"/>
  <c r="K259" i="9"/>
  <c r="J259" i="9"/>
  <c r="G259" i="9"/>
  <c r="G288" i="9" s="1"/>
  <c r="F259" i="9"/>
  <c r="F288" i="9" s="1"/>
  <c r="E259" i="9"/>
  <c r="E288" i="9" s="1"/>
  <c r="D259" i="9"/>
  <c r="D288" i="9" s="1"/>
  <c r="K258" i="9"/>
  <c r="J258" i="9"/>
  <c r="G258" i="9"/>
  <c r="G287" i="9" s="1"/>
  <c r="F258" i="9"/>
  <c r="F287" i="9" s="1"/>
  <c r="E258" i="9"/>
  <c r="E287" i="9" s="1"/>
  <c r="D287" i="9"/>
  <c r="K257" i="9"/>
  <c r="J286" i="9"/>
  <c r="G257" i="9"/>
  <c r="G286" i="9" s="1"/>
  <c r="F257" i="9"/>
  <c r="E257" i="9"/>
  <c r="E286" i="9" s="1"/>
  <c r="D286" i="9"/>
  <c r="K255" i="9"/>
  <c r="F255" i="9"/>
  <c r="E255" i="9"/>
  <c r="D255" i="9"/>
  <c r="K253" i="9"/>
  <c r="J253" i="9"/>
  <c r="G253" i="9"/>
  <c r="F253" i="9"/>
  <c r="E253" i="9"/>
  <c r="D253" i="9"/>
  <c r="K249" i="9"/>
  <c r="J249" i="9"/>
  <c r="G249" i="9"/>
  <c r="F249" i="9"/>
  <c r="E249" i="9"/>
  <c r="D249" i="9"/>
  <c r="K246" i="9"/>
  <c r="J246" i="9"/>
  <c r="G246" i="9"/>
  <c r="F246" i="9"/>
  <c r="E246" i="9"/>
  <c r="D246" i="9"/>
  <c r="K239" i="9"/>
  <c r="J239" i="9"/>
  <c r="G239" i="9"/>
  <c r="F239" i="9"/>
  <c r="E239" i="9"/>
  <c r="D239" i="9"/>
  <c r="K236" i="9"/>
  <c r="J236" i="9"/>
  <c r="G236" i="9"/>
  <c r="F236" i="9"/>
  <c r="E236" i="9"/>
  <c r="D236" i="9"/>
  <c r="K230" i="9"/>
  <c r="J230" i="9"/>
  <c r="G230" i="9"/>
  <c r="F230" i="9"/>
  <c r="E230" i="9"/>
  <c r="D230" i="9"/>
  <c r="K224" i="9"/>
  <c r="J224" i="9"/>
  <c r="G224" i="9"/>
  <c r="F224" i="9"/>
  <c r="E224" i="9"/>
  <c r="D224" i="9"/>
  <c r="K217" i="9"/>
  <c r="J217" i="9"/>
  <c r="G217" i="9"/>
  <c r="F217" i="9"/>
  <c r="E217" i="9"/>
  <c r="D217" i="9"/>
  <c r="K211" i="9"/>
  <c r="J211" i="9"/>
  <c r="G211" i="9"/>
  <c r="F211" i="9"/>
  <c r="E211" i="9"/>
  <c r="D211" i="9"/>
  <c r="K203" i="9"/>
  <c r="J203" i="9"/>
  <c r="G203" i="9"/>
  <c r="F203" i="9"/>
  <c r="E203" i="9"/>
  <c r="D203" i="9"/>
  <c r="K197" i="9"/>
  <c r="J197" i="9"/>
  <c r="G197" i="9"/>
  <c r="F197" i="9"/>
  <c r="E197" i="9"/>
  <c r="D197" i="9"/>
  <c r="K194" i="9"/>
  <c r="J194" i="9"/>
  <c r="G194" i="9"/>
  <c r="F194" i="9"/>
  <c r="E194" i="9"/>
  <c r="D194" i="9"/>
  <c r="K190" i="9"/>
  <c r="J190" i="9"/>
  <c r="G190" i="9"/>
  <c r="F190" i="9"/>
  <c r="E190" i="9"/>
  <c r="D190" i="9"/>
  <c r="K184" i="9"/>
  <c r="J184" i="9"/>
  <c r="G184" i="9"/>
  <c r="F184" i="9"/>
  <c r="E184" i="9"/>
  <c r="D184" i="9"/>
  <c r="K179" i="9"/>
  <c r="J179" i="9"/>
  <c r="G179" i="9"/>
  <c r="E179" i="9"/>
  <c r="D179" i="9"/>
  <c r="K174" i="9"/>
  <c r="J174" i="9"/>
  <c r="G174" i="9"/>
  <c r="F174" i="9"/>
  <c r="E174" i="9"/>
  <c r="D174" i="9"/>
  <c r="K168" i="9"/>
  <c r="J168" i="9"/>
  <c r="G168" i="9"/>
  <c r="F168" i="9"/>
  <c r="E168" i="9"/>
  <c r="D168" i="9"/>
  <c r="K163" i="9"/>
  <c r="J163" i="9"/>
  <c r="G163" i="9"/>
  <c r="F163" i="9"/>
  <c r="E163" i="9"/>
  <c r="D163" i="9"/>
  <c r="K158" i="9"/>
  <c r="J158" i="9"/>
  <c r="G158" i="9"/>
  <c r="F158" i="9"/>
  <c r="E158" i="9"/>
  <c r="D158" i="9"/>
  <c r="E129" i="9"/>
  <c r="E134" i="9" s="1"/>
  <c r="F129" i="9"/>
  <c r="F134" i="9" s="1"/>
  <c r="G129" i="9"/>
  <c r="G134" i="9" s="1"/>
  <c r="H129" i="9"/>
  <c r="H134" i="9" s="1"/>
  <c r="I129" i="9"/>
  <c r="I134" i="9" s="1"/>
  <c r="J129" i="9"/>
  <c r="K129" i="9"/>
  <c r="D129" i="9"/>
  <c r="D134" i="9" s="1"/>
  <c r="E106" i="9"/>
  <c r="F106" i="9"/>
  <c r="G106" i="9"/>
  <c r="H106" i="9"/>
  <c r="I106" i="9"/>
  <c r="J106" i="9"/>
  <c r="K106" i="9"/>
  <c r="D106" i="9"/>
  <c r="J284" i="9" l="1"/>
  <c r="N285" i="9"/>
  <c r="N130" i="9"/>
  <c r="H284" i="9"/>
  <c r="H289" i="9" s="1"/>
  <c r="N279" i="9"/>
  <c r="I284" i="9"/>
  <c r="I289" i="9" s="1"/>
  <c r="D135" i="9"/>
  <c r="H135" i="9"/>
  <c r="H140" i="9" s="1"/>
  <c r="H111" i="9"/>
  <c r="K135" i="9"/>
  <c r="M106" i="9"/>
  <c r="I135" i="9"/>
  <c r="I140" i="9" s="1"/>
  <c r="I111" i="9"/>
  <c r="G135" i="9"/>
  <c r="E135" i="9"/>
  <c r="M129" i="9"/>
  <c r="K134" i="9"/>
  <c r="M134" i="9" s="1"/>
  <c r="D284" i="9"/>
  <c r="D289" i="9" s="1"/>
  <c r="D260" i="9"/>
  <c r="F284" i="9"/>
  <c r="F260" i="9"/>
  <c r="F286" i="9"/>
  <c r="L286" i="9" s="1"/>
  <c r="L257" i="9"/>
  <c r="J288" i="9"/>
  <c r="L288" i="9" s="1"/>
  <c r="L259" i="9"/>
  <c r="L255" i="9"/>
  <c r="J260" i="9"/>
  <c r="L260" i="9" s="1"/>
  <c r="M158" i="9"/>
  <c r="M163" i="9"/>
  <c r="M168" i="9"/>
  <c r="M174" i="9"/>
  <c r="L179" i="9"/>
  <c r="L184" i="9"/>
  <c r="L190" i="9"/>
  <c r="L194" i="9"/>
  <c r="L197" i="9"/>
  <c r="L203" i="9"/>
  <c r="L211" i="9"/>
  <c r="L217" i="9"/>
  <c r="L224" i="9"/>
  <c r="L230" i="9"/>
  <c r="L236" i="9"/>
  <c r="L239" i="9"/>
  <c r="L246" i="9"/>
  <c r="L249" i="9"/>
  <c r="L253" i="9"/>
  <c r="L258" i="9"/>
  <c r="L265" i="9"/>
  <c r="L275" i="9"/>
  <c r="L278" i="9"/>
  <c r="N256" i="9"/>
  <c r="J135" i="9"/>
  <c r="L106" i="9"/>
  <c r="F135" i="9"/>
  <c r="L129" i="9"/>
  <c r="J134" i="9"/>
  <c r="L134" i="9" s="1"/>
  <c r="N134" i="9" s="1"/>
  <c r="E284" i="9"/>
  <c r="E289" i="9" s="1"/>
  <c r="E260" i="9"/>
  <c r="K260" i="9"/>
  <c r="M255" i="9"/>
  <c r="K287" i="9"/>
  <c r="M287" i="9" s="1"/>
  <c r="M258" i="9"/>
  <c r="L158" i="9"/>
  <c r="L163" i="9"/>
  <c r="N163" i="9" s="1"/>
  <c r="L168" i="9"/>
  <c r="L174" i="9"/>
  <c r="M179" i="9"/>
  <c r="M184" i="9"/>
  <c r="N184" i="9" s="1"/>
  <c r="M190" i="9"/>
  <c r="N190" i="9" s="1"/>
  <c r="M194" i="9"/>
  <c r="N194" i="9" s="1"/>
  <c r="M197" i="9"/>
  <c r="M203" i="9"/>
  <c r="M211" i="9"/>
  <c r="M217" i="9"/>
  <c r="M224" i="9"/>
  <c r="N224" i="9" s="1"/>
  <c r="M230" i="9"/>
  <c r="N230" i="9" s="1"/>
  <c r="M236" i="9"/>
  <c r="N236" i="9" s="1"/>
  <c r="M239" i="9"/>
  <c r="M246" i="9"/>
  <c r="N246" i="9" s="1"/>
  <c r="M249" i="9"/>
  <c r="M253" i="9"/>
  <c r="M257" i="9"/>
  <c r="M259" i="9"/>
  <c r="M265" i="9"/>
  <c r="M275" i="9"/>
  <c r="M278" i="9"/>
  <c r="N278" i="9" s="1"/>
  <c r="G260" i="9"/>
  <c r="K284" i="9"/>
  <c r="K286" i="9"/>
  <c r="M286" i="9" s="1"/>
  <c r="J287" i="9"/>
  <c r="L287" i="9" s="1"/>
  <c r="K288" i="9"/>
  <c r="M288" i="9" s="1"/>
  <c r="N288" i="9" s="1"/>
  <c r="N287" i="9" l="1"/>
  <c r="N258" i="9"/>
  <c r="N106" i="9"/>
  <c r="N286" i="9"/>
  <c r="L284" i="9"/>
  <c r="N129" i="9"/>
  <c r="K289" i="9"/>
  <c r="M289" i="9" s="1"/>
  <c r="M284" i="9"/>
  <c r="N284" i="9" s="1"/>
  <c r="L135" i="9"/>
  <c r="M135" i="9"/>
  <c r="N265" i="9"/>
  <c r="N249" i="9"/>
  <c r="N239" i="9"/>
  <c r="N217" i="9"/>
  <c r="N203" i="9"/>
  <c r="N174" i="9"/>
  <c r="N259" i="9"/>
  <c r="N257" i="9"/>
  <c r="M260" i="9"/>
  <c r="N260" i="9" s="1"/>
  <c r="N275" i="9"/>
  <c r="N253" i="9"/>
  <c r="N211" i="9"/>
  <c r="N197" i="9"/>
  <c r="N179" i="9"/>
  <c r="N168" i="9"/>
  <c r="N158" i="9"/>
  <c r="N255" i="9"/>
  <c r="J289" i="9"/>
  <c r="F289" i="9"/>
  <c r="F175" i="15"/>
  <c r="F176" i="15"/>
  <c r="F177" i="15"/>
  <c r="F178" i="15"/>
  <c r="F179" i="15"/>
  <c r="F181" i="15"/>
  <c r="F182" i="15"/>
  <c r="F183" i="15"/>
  <c r="F184" i="15"/>
  <c r="F185" i="15"/>
  <c r="F187" i="15"/>
  <c r="F188" i="15"/>
  <c r="F189" i="15"/>
  <c r="F190" i="15"/>
  <c r="F191" i="15"/>
  <c r="F193" i="15"/>
  <c r="F194" i="15"/>
  <c r="F195" i="15"/>
  <c r="F196" i="15"/>
  <c r="F197" i="15"/>
  <c r="F199" i="15"/>
  <c r="F200" i="15"/>
  <c r="F201" i="15"/>
  <c r="F202" i="15"/>
  <c r="F203" i="15"/>
  <c r="F205" i="15"/>
  <c r="F206" i="15"/>
  <c r="F207" i="15"/>
  <c r="F208" i="15"/>
  <c r="F209" i="15"/>
  <c r="F211" i="15"/>
  <c r="F212" i="15"/>
  <c r="F213" i="15"/>
  <c r="F214" i="15"/>
  <c r="F216" i="15"/>
  <c r="F217" i="15"/>
  <c r="F218" i="15"/>
  <c r="F220" i="15"/>
  <c r="F221" i="15"/>
  <c r="F223" i="15"/>
  <c r="F224" i="15"/>
  <c r="F225" i="15"/>
  <c r="F226" i="15"/>
  <c r="F227" i="15"/>
  <c r="F229" i="15"/>
  <c r="F230" i="15"/>
  <c r="F231" i="15"/>
  <c r="F232" i="15"/>
  <c r="F233" i="15"/>
  <c r="F235" i="15"/>
  <c r="F236" i="15"/>
  <c r="F237" i="15"/>
  <c r="F238" i="15"/>
  <c r="F240" i="15"/>
  <c r="F241" i="15"/>
  <c r="F242" i="15"/>
  <c r="F243" i="15"/>
  <c r="F244" i="15"/>
  <c r="F246" i="15"/>
  <c r="F247" i="15"/>
  <c r="F248" i="15"/>
  <c r="F250" i="15"/>
  <c r="F251" i="15"/>
  <c r="F252" i="15"/>
  <c r="F253" i="15"/>
  <c r="F254" i="15"/>
  <c r="F255" i="15"/>
  <c r="F256" i="15"/>
  <c r="F258" i="15"/>
  <c r="F259" i="15"/>
  <c r="F260" i="15"/>
  <c r="F261" i="15"/>
  <c r="F262" i="15"/>
  <c r="F264" i="15"/>
  <c r="F265" i="15"/>
  <c r="F267" i="15"/>
  <c r="F268" i="15"/>
  <c r="F269" i="15"/>
  <c r="F270" i="15"/>
  <c r="F271" i="15"/>
  <c r="F272" i="15"/>
  <c r="F273" i="15"/>
  <c r="F275" i="15"/>
  <c r="F276" i="15"/>
  <c r="F277" i="15"/>
  <c r="F278" i="15"/>
  <c r="F279" i="15"/>
  <c r="F281" i="15"/>
  <c r="F282" i="15"/>
  <c r="F283" i="15"/>
  <c r="F284" i="15"/>
  <c r="F285" i="15"/>
  <c r="F286" i="15"/>
  <c r="F287" i="15"/>
  <c r="F288" i="15"/>
  <c r="F290" i="15"/>
  <c r="F291" i="15"/>
  <c r="F292" i="15"/>
  <c r="F294" i="15"/>
  <c r="F295" i="15"/>
  <c r="F296" i="15"/>
  <c r="F297" i="15"/>
  <c r="F298" i="15"/>
  <c r="F299" i="15"/>
  <c r="F301" i="15"/>
  <c r="F302" i="15"/>
  <c r="F303" i="15"/>
  <c r="F304" i="15"/>
  <c r="F305" i="15"/>
  <c r="F307" i="15"/>
  <c r="F308" i="15"/>
  <c r="F309" i="15"/>
  <c r="F311" i="15"/>
  <c r="F312" i="15"/>
  <c r="F313" i="15"/>
  <c r="F315" i="15"/>
  <c r="F316" i="15"/>
  <c r="F317" i="15"/>
  <c r="F318" i="15"/>
  <c r="F319" i="15"/>
  <c r="F320" i="15"/>
  <c r="F322" i="15"/>
  <c r="F323" i="15"/>
  <c r="F324" i="15"/>
  <c r="F326" i="15"/>
  <c r="F327" i="15"/>
  <c r="F328" i="15"/>
  <c r="F329" i="15"/>
  <c r="F331" i="15"/>
  <c r="F332" i="15"/>
  <c r="F333" i="15"/>
  <c r="F337" i="15" s="1"/>
  <c r="I175" i="15"/>
  <c r="I176" i="15"/>
  <c r="I177" i="15"/>
  <c r="I178" i="15"/>
  <c r="I179" i="15"/>
  <c r="I181" i="15"/>
  <c r="I182" i="15"/>
  <c r="I183" i="15"/>
  <c r="I184" i="15"/>
  <c r="I185" i="15"/>
  <c r="I187" i="15"/>
  <c r="I188" i="15"/>
  <c r="I189" i="15"/>
  <c r="I190" i="15"/>
  <c r="I191" i="15"/>
  <c r="I193" i="15"/>
  <c r="I194" i="15"/>
  <c r="I195" i="15"/>
  <c r="I196" i="15"/>
  <c r="I197" i="15"/>
  <c r="I199" i="15"/>
  <c r="I200" i="15"/>
  <c r="I201" i="15"/>
  <c r="I202" i="15"/>
  <c r="I203" i="15"/>
  <c r="I205" i="15"/>
  <c r="I206" i="15"/>
  <c r="I207" i="15"/>
  <c r="I208" i="15"/>
  <c r="I209" i="15"/>
  <c r="I211" i="15"/>
  <c r="I212" i="15"/>
  <c r="I213" i="15"/>
  <c r="I214" i="15"/>
  <c r="I216" i="15"/>
  <c r="I217" i="15"/>
  <c r="I218" i="15"/>
  <c r="I220" i="15"/>
  <c r="I221" i="15"/>
  <c r="I223" i="15"/>
  <c r="I224" i="15"/>
  <c r="I225" i="15"/>
  <c r="I226" i="15"/>
  <c r="I227" i="15"/>
  <c r="I229" i="15"/>
  <c r="I230" i="15"/>
  <c r="I231" i="15"/>
  <c r="I232" i="15"/>
  <c r="I233" i="15"/>
  <c r="I235" i="15"/>
  <c r="I236" i="15"/>
  <c r="I237" i="15"/>
  <c r="I238" i="15"/>
  <c r="I240" i="15"/>
  <c r="I241" i="15"/>
  <c r="I242" i="15"/>
  <c r="I243" i="15"/>
  <c r="I244" i="15"/>
  <c r="I246" i="15"/>
  <c r="I247" i="15"/>
  <c r="I248" i="15"/>
  <c r="I250" i="15"/>
  <c r="I251" i="15"/>
  <c r="I252" i="15"/>
  <c r="I253" i="15"/>
  <c r="I254" i="15"/>
  <c r="I255" i="15"/>
  <c r="I256" i="15"/>
  <c r="I258" i="15"/>
  <c r="I259" i="15"/>
  <c r="I260" i="15"/>
  <c r="I261" i="15"/>
  <c r="I262" i="15"/>
  <c r="I264" i="15"/>
  <c r="I265" i="15"/>
  <c r="I267" i="15"/>
  <c r="I268" i="15"/>
  <c r="I269" i="15"/>
  <c r="I270" i="15"/>
  <c r="I271" i="15"/>
  <c r="I272" i="15"/>
  <c r="I273" i="15"/>
  <c r="I275" i="15"/>
  <c r="I276" i="15"/>
  <c r="I277" i="15"/>
  <c r="I278" i="15"/>
  <c r="I279" i="15"/>
  <c r="I281" i="15"/>
  <c r="I282" i="15"/>
  <c r="I283" i="15"/>
  <c r="I284" i="15"/>
  <c r="I285" i="15"/>
  <c r="I286" i="15"/>
  <c r="I287" i="15"/>
  <c r="I288" i="15"/>
  <c r="I290" i="15"/>
  <c r="I291" i="15"/>
  <c r="I292" i="15"/>
  <c r="I294" i="15"/>
  <c r="I295" i="15"/>
  <c r="I296" i="15"/>
  <c r="I297" i="15"/>
  <c r="I298" i="15"/>
  <c r="I299" i="15"/>
  <c r="I301" i="15"/>
  <c r="I302" i="15"/>
  <c r="I303" i="15"/>
  <c r="I304" i="15"/>
  <c r="I305" i="15"/>
  <c r="I307" i="15"/>
  <c r="I308" i="15"/>
  <c r="I309" i="15"/>
  <c r="I311" i="15"/>
  <c r="I312" i="15"/>
  <c r="I313" i="15"/>
  <c r="I315" i="15"/>
  <c r="I316" i="15"/>
  <c r="I317" i="15"/>
  <c r="I318" i="15"/>
  <c r="I319" i="15"/>
  <c r="I320" i="15"/>
  <c r="I322" i="15"/>
  <c r="I323" i="15"/>
  <c r="I324" i="15"/>
  <c r="I326" i="15"/>
  <c r="I327" i="15"/>
  <c r="I328" i="15"/>
  <c r="I329" i="15"/>
  <c r="I331" i="15"/>
  <c r="I332" i="15"/>
  <c r="I333" i="15"/>
  <c r="I174" i="15"/>
  <c r="E334" i="15"/>
  <c r="G334" i="15"/>
  <c r="H334" i="15"/>
  <c r="D334" i="15"/>
  <c r="E330" i="15"/>
  <c r="G330" i="15"/>
  <c r="H330" i="15"/>
  <c r="D330" i="15"/>
  <c r="E325" i="15"/>
  <c r="G325" i="15"/>
  <c r="H325" i="15"/>
  <c r="D325" i="15"/>
  <c r="E321" i="15"/>
  <c r="G321" i="15"/>
  <c r="H321" i="15"/>
  <c r="D321" i="15"/>
  <c r="E314" i="15"/>
  <c r="G314" i="15"/>
  <c r="H314" i="15"/>
  <c r="D314" i="15"/>
  <c r="E310" i="15"/>
  <c r="G310" i="15"/>
  <c r="H310" i="15"/>
  <c r="D310" i="15"/>
  <c r="E306" i="15"/>
  <c r="G306" i="15"/>
  <c r="H306" i="15"/>
  <c r="D306" i="15"/>
  <c r="E300" i="15"/>
  <c r="G300" i="15"/>
  <c r="H300" i="15"/>
  <c r="D300" i="15"/>
  <c r="E293" i="15"/>
  <c r="G293" i="15"/>
  <c r="H293" i="15"/>
  <c r="D293" i="15"/>
  <c r="E289" i="15"/>
  <c r="G289" i="15"/>
  <c r="H289" i="15"/>
  <c r="D289" i="15"/>
  <c r="E280" i="15"/>
  <c r="G280" i="15"/>
  <c r="H280" i="15"/>
  <c r="D280" i="15"/>
  <c r="E274" i="15"/>
  <c r="G274" i="15"/>
  <c r="H274" i="15"/>
  <c r="D274" i="15"/>
  <c r="E266" i="15"/>
  <c r="G266" i="15"/>
  <c r="H266" i="15"/>
  <c r="D266" i="15"/>
  <c r="E263" i="15"/>
  <c r="G263" i="15"/>
  <c r="H263" i="15"/>
  <c r="D263" i="15"/>
  <c r="E257" i="15"/>
  <c r="G257" i="15"/>
  <c r="H257" i="15"/>
  <c r="D257" i="15"/>
  <c r="E249" i="15"/>
  <c r="G249" i="15"/>
  <c r="H249" i="15"/>
  <c r="D249" i="15"/>
  <c r="E245" i="15"/>
  <c r="G245" i="15"/>
  <c r="H245" i="15"/>
  <c r="D245" i="15"/>
  <c r="E239" i="15"/>
  <c r="G239" i="15"/>
  <c r="H239" i="15"/>
  <c r="D239" i="15"/>
  <c r="E234" i="15"/>
  <c r="G234" i="15"/>
  <c r="H234" i="15"/>
  <c r="D234" i="15"/>
  <c r="E228" i="15"/>
  <c r="G228" i="15"/>
  <c r="H228" i="15"/>
  <c r="D228" i="15"/>
  <c r="D222" i="15"/>
  <c r="E222" i="15"/>
  <c r="G222" i="15"/>
  <c r="H222" i="15"/>
  <c r="E219" i="15"/>
  <c r="G219" i="15"/>
  <c r="H219" i="15"/>
  <c r="D219" i="15"/>
  <c r="E215" i="15"/>
  <c r="G215" i="15"/>
  <c r="H215" i="15"/>
  <c r="D215" i="15"/>
  <c r="E210" i="15"/>
  <c r="G210" i="15"/>
  <c r="H210" i="15"/>
  <c r="D210" i="15"/>
  <c r="E204" i="15"/>
  <c r="G204" i="15"/>
  <c r="H204" i="15"/>
  <c r="D204" i="15"/>
  <c r="E198" i="15"/>
  <c r="G198" i="15"/>
  <c r="H198" i="15"/>
  <c r="D198" i="15"/>
  <c r="E192" i="15"/>
  <c r="G192" i="15"/>
  <c r="H192" i="15"/>
  <c r="D192" i="15"/>
  <c r="E186" i="15"/>
  <c r="G186" i="15"/>
  <c r="H186" i="15"/>
  <c r="D186" i="15"/>
  <c r="E180" i="15"/>
  <c r="G180" i="15"/>
  <c r="H180" i="15"/>
  <c r="D180" i="15"/>
  <c r="H339" i="15"/>
  <c r="G339" i="15"/>
  <c r="E339" i="15"/>
  <c r="D339" i="15"/>
  <c r="H338" i="15"/>
  <c r="G338" i="15"/>
  <c r="E338" i="15"/>
  <c r="D338" i="15"/>
  <c r="H337" i="15"/>
  <c r="G337" i="15"/>
  <c r="E337" i="15"/>
  <c r="D337" i="15"/>
  <c r="H336" i="15"/>
  <c r="G336" i="15"/>
  <c r="E336" i="15"/>
  <c r="D336" i="15"/>
  <c r="H335" i="15"/>
  <c r="G335" i="15"/>
  <c r="E335" i="15"/>
  <c r="D335" i="15"/>
  <c r="F339" i="15" l="1"/>
  <c r="F338" i="15"/>
  <c r="I338" i="15"/>
  <c r="I337" i="15"/>
  <c r="I339" i="15"/>
  <c r="F180" i="15"/>
  <c r="E340" i="15"/>
  <c r="F228" i="15"/>
  <c r="I228" i="15"/>
  <c r="F234" i="15"/>
  <c r="I234" i="15"/>
  <c r="F239" i="15"/>
  <c r="I239" i="15"/>
  <c r="F245" i="15"/>
  <c r="F249" i="15"/>
  <c r="I245" i="15"/>
  <c r="I249" i="15"/>
  <c r="F257" i="15"/>
  <c r="I257" i="15"/>
  <c r="F263" i="15"/>
  <c r="I263" i="15"/>
  <c r="F266" i="15"/>
  <c r="I266" i="15"/>
  <c r="F274" i="15"/>
  <c r="I274" i="15"/>
  <c r="F280" i="15"/>
  <c r="I280" i="15"/>
  <c r="F289" i="15"/>
  <c r="I289" i="15"/>
  <c r="F293" i="15"/>
  <c r="I293" i="15"/>
  <c r="F300" i="15"/>
  <c r="F306" i="15"/>
  <c r="I180" i="15"/>
  <c r="F186" i="15"/>
  <c r="I186" i="15"/>
  <c r="F192" i="15"/>
  <c r="I192" i="15"/>
  <c r="F198" i="15"/>
  <c r="I198" i="15"/>
  <c r="F204" i="15"/>
  <c r="I204" i="15"/>
  <c r="F210" i="15"/>
  <c r="I210" i="15"/>
  <c r="F215" i="15"/>
  <c r="I215" i="15"/>
  <c r="F219" i="15"/>
  <c r="I219" i="15"/>
  <c r="H340" i="15"/>
  <c r="F335" i="15"/>
  <c r="I335" i="15"/>
  <c r="D340" i="15"/>
  <c r="G340" i="15"/>
  <c r="I222" i="15"/>
  <c r="F222" i="15"/>
  <c r="I300" i="15"/>
  <c r="I306" i="15"/>
  <c r="F310" i="15"/>
  <c r="I310" i="15"/>
  <c r="F314" i="15"/>
  <c r="I314" i="15"/>
  <c r="F321" i="15"/>
  <c r="I321" i="15"/>
  <c r="F325" i="15"/>
  <c r="I325" i="15"/>
  <c r="F330" i="15"/>
  <c r="I330" i="15"/>
  <c r="F334" i="15"/>
  <c r="I334" i="15"/>
  <c r="L289" i="9"/>
  <c r="N289" i="9" s="1"/>
  <c r="N135" i="9"/>
  <c r="F336" i="15"/>
  <c r="I336" i="15"/>
  <c r="I340" i="15" l="1"/>
  <c r="F340" i="15"/>
  <c r="F174" i="15"/>
  <c r="I5" i="15" l="1"/>
  <c r="I6" i="15"/>
  <c r="I7" i="15"/>
  <c r="I8" i="15"/>
  <c r="I9" i="15"/>
  <c r="I11" i="15"/>
  <c r="I12" i="15"/>
  <c r="I13" i="15"/>
  <c r="I14" i="15"/>
  <c r="I15" i="15"/>
  <c r="I17" i="15"/>
  <c r="I18" i="15"/>
  <c r="I19" i="15"/>
  <c r="I20" i="15"/>
  <c r="I21" i="15"/>
  <c r="I23" i="15"/>
  <c r="I24" i="15"/>
  <c r="I25" i="15"/>
  <c r="I26" i="15"/>
  <c r="I27" i="15"/>
  <c r="I29" i="15"/>
  <c r="I30" i="15"/>
  <c r="I31" i="15"/>
  <c r="I32" i="15"/>
  <c r="I33" i="15"/>
  <c r="I35" i="15"/>
  <c r="I36" i="15"/>
  <c r="I37" i="15"/>
  <c r="I38" i="15"/>
  <c r="I39" i="15"/>
  <c r="I41" i="15"/>
  <c r="I42" i="15"/>
  <c r="I43" i="15"/>
  <c r="I44" i="15"/>
  <c r="I46" i="15"/>
  <c r="I47" i="15"/>
  <c r="I48" i="15"/>
  <c r="I50" i="15"/>
  <c r="I51" i="15"/>
  <c r="I53" i="15"/>
  <c r="I54" i="15"/>
  <c r="I55" i="15"/>
  <c r="I56" i="15"/>
  <c r="I57" i="15"/>
  <c r="I59" i="15"/>
  <c r="I60" i="15"/>
  <c r="I61" i="15"/>
  <c r="I62" i="15"/>
  <c r="I63" i="15"/>
  <c r="I65" i="15"/>
  <c r="I66" i="15"/>
  <c r="I67" i="15"/>
  <c r="I68" i="15"/>
  <c r="I70" i="15"/>
  <c r="I71" i="15"/>
  <c r="I72" i="15"/>
  <c r="I73" i="15"/>
  <c r="I74" i="15"/>
  <c r="I76" i="15"/>
  <c r="I77" i="15"/>
  <c r="I78" i="15"/>
  <c r="I80" i="15"/>
  <c r="I81" i="15"/>
  <c r="I82" i="15"/>
  <c r="I83" i="15"/>
  <c r="I84" i="15"/>
  <c r="I85" i="15"/>
  <c r="I86" i="15"/>
  <c r="I88" i="15"/>
  <c r="I89" i="15"/>
  <c r="I90" i="15"/>
  <c r="I91" i="15"/>
  <c r="I92" i="15"/>
  <c r="I94" i="15"/>
  <c r="I95" i="15"/>
  <c r="I97" i="15"/>
  <c r="I98" i="15"/>
  <c r="I99" i="15"/>
  <c r="I100" i="15"/>
  <c r="I101" i="15"/>
  <c r="I102" i="15"/>
  <c r="I103" i="15"/>
  <c r="I105" i="15"/>
  <c r="I106" i="15"/>
  <c r="I107" i="15"/>
  <c r="I108" i="15"/>
  <c r="I109" i="15"/>
  <c r="I111" i="15"/>
  <c r="I112" i="15"/>
  <c r="I113" i="15"/>
  <c r="I114" i="15"/>
  <c r="I115" i="15"/>
  <c r="I116" i="15"/>
  <c r="I117" i="15"/>
  <c r="I118" i="15"/>
  <c r="I120" i="15"/>
  <c r="I121" i="15"/>
  <c r="I122" i="15"/>
  <c r="I124" i="15"/>
  <c r="I125" i="15"/>
  <c r="I126" i="15"/>
  <c r="I127" i="15"/>
  <c r="I128" i="15"/>
  <c r="I129" i="15"/>
  <c r="I131" i="15"/>
  <c r="I132" i="15"/>
  <c r="I133" i="15"/>
  <c r="I134" i="15"/>
  <c r="I135" i="15"/>
  <c r="I137" i="15"/>
  <c r="I138" i="15"/>
  <c r="I139" i="15"/>
  <c r="I141" i="15"/>
  <c r="I142" i="15"/>
  <c r="I143" i="15"/>
  <c r="I145" i="15"/>
  <c r="I146" i="15"/>
  <c r="I147" i="15"/>
  <c r="I148" i="15"/>
  <c r="I149" i="15"/>
  <c r="I150" i="15"/>
  <c r="I152" i="15"/>
  <c r="I153" i="15"/>
  <c r="I154" i="15"/>
  <c r="I156" i="15"/>
  <c r="I157" i="15"/>
  <c r="I158" i="15"/>
  <c r="I159" i="15"/>
  <c r="I161" i="15"/>
  <c r="I162" i="15"/>
  <c r="I163" i="15"/>
  <c r="F5" i="15"/>
  <c r="F6" i="15"/>
  <c r="F7" i="15"/>
  <c r="F8" i="15"/>
  <c r="F9" i="15"/>
  <c r="F11" i="15"/>
  <c r="F12" i="15"/>
  <c r="F13" i="15"/>
  <c r="F14" i="15"/>
  <c r="F15" i="15"/>
  <c r="F17" i="15"/>
  <c r="F18" i="15"/>
  <c r="F19" i="15"/>
  <c r="F20" i="15"/>
  <c r="F21" i="15"/>
  <c r="F23" i="15"/>
  <c r="F24" i="15"/>
  <c r="F25" i="15"/>
  <c r="F26" i="15"/>
  <c r="F27" i="15"/>
  <c r="F29" i="15"/>
  <c r="F30" i="15"/>
  <c r="F31" i="15"/>
  <c r="F32" i="15"/>
  <c r="F33" i="15"/>
  <c r="F35" i="15"/>
  <c r="F36" i="15"/>
  <c r="F37" i="15"/>
  <c r="F38" i="15"/>
  <c r="F39" i="15"/>
  <c r="F41" i="15"/>
  <c r="F42" i="15"/>
  <c r="F43" i="15"/>
  <c r="F44" i="15"/>
  <c r="F46" i="15"/>
  <c r="F47" i="15"/>
  <c r="F48" i="15"/>
  <c r="F50" i="15"/>
  <c r="F51" i="15"/>
  <c r="F53" i="15"/>
  <c r="F54" i="15"/>
  <c r="F55" i="15"/>
  <c r="F56" i="15"/>
  <c r="F57" i="15"/>
  <c r="F59" i="15"/>
  <c r="F60" i="15"/>
  <c r="F61" i="15"/>
  <c r="F62" i="15"/>
  <c r="F63" i="15"/>
  <c r="F65" i="15"/>
  <c r="F66" i="15"/>
  <c r="F67" i="15"/>
  <c r="F68" i="15"/>
  <c r="F70" i="15"/>
  <c r="F71" i="15"/>
  <c r="F72" i="15"/>
  <c r="F73" i="15"/>
  <c r="F74" i="15"/>
  <c r="F76" i="15"/>
  <c r="F77" i="15"/>
  <c r="F78" i="15"/>
  <c r="F80" i="15"/>
  <c r="F81" i="15"/>
  <c r="F82" i="15"/>
  <c r="F83" i="15"/>
  <c r="F84" i="15"/>
  <c r="F85" i="15"/>
  <c r="F86" i="15"/>
  <c r="F88" i="15"/>
  <c r="F89" i="15"/>
  <c r="F90" i="15"/>
  <c r="F91" i="15"/>
  <c r="F92" i="15"/>
  <c r="F94" i="15"/>
  <c r="F95" i="15"/>
  <c r="F97" i="15"/>
  <c r="F98" i="15"/>
  <c r="F99" i="15"/>
  <c r="F100" i="15"/>
  <c r="F101" i="15"/>
  <c r="F102" i="15"/>
  <c r="F103" i="15"/>
  <c r="F105" i="15"/>
  <c r="F106" i="15"/>
  <c r="F107" i="15"/>
  <c r="F108" i="15"/>
  <c r="F109" i="15"/>
  <c r="F111" i="15"/>
  <c r="F112" i="15"/>
  <c r="F113" i="15"/>
  <c r="F114" i="15"/>
  <c r="F115" i="15"/>
  <c r="F116" i="15"/>
  <c r="F117" i="15"/>
  <c r="F118" i="15"/>
  <c r="F120" i="15"/>
  <c r="F121" i="15"/>
  <c r="F122" i="15"/>
  <c r="F124" i="15"/>
  <c r="F125" i="15"/>
  <c r="F126" i="15"/>
  <c r="F127" i="15"/>
  <c r="F128" i="15"/>
  <c r="F129" i="15"/>
  <c r="F131" i="15"/>
  <c r="F132" i="15"/>
  <c r="F133" i="15"/>
  <c r="F134" i="15"/>
  <c r="F135" i="15"/>
  <c r="F137" i="15"/>
  <c r="F138" i="15"/>
  <c r="F139" i="15"/>
  <c r="F141" i="15"/>
  <c r="F142" i="15"/>
  <c r="F143" i="15"/>
  <c r="F145" i="15"/>
  <c r="F146" i="15"/>
  <c r="F147" i="15"/>
  <c r="F148" i="15"/>
  <c r="F149" i="15"/>
  <c r="F150" i="15"/>
  <c r="F152" i="15"/>
  <c r="F153" i="15"/>
  <c r="F154" i="15"/>
  <c r="F156" i="15"/>
  <c r="F157" i="15"/>
  <c r="F158" i="15"/>
  <c r="F159" i="15"/>
  <c r="F161" i="15"/>
  <c r="F162" i="15"/>
  <c r="F163" i="15"/>
  <c r="D160" i="15"/>
  <c r="D164" i="15"/>
  <c r="E164" i="15"/>
  <c r="G164" i="15"/>
  <c r="H164" i="15"/>
  <c r="E160" i="15"/>
  <c r="G160" i="15"/>
  <c r="H160" i="15"/>
  <c r="E155" i="15"/>
  <c r="G155" i="15"/>
  <c r="H155" i="15"/>
  <c r="D155" i="15"/>
  <c r="E151" i="15"/>
  <c r="G151" i="15"/>
  <c r="H151" i="15"/>
  <c r="D151" i="15"/>
  <c r="E144" i="15"/>
  <c r="G144" i="15"/>
  <c r="H144" i="15"/>
  <c r="D144" i="15"/>
  <c r="E140" i="15"/>
  <c r="G140" i="15"/>
  <c r="H140" i="15"/>
  <c r="D140" i="15"/>
  <c r="E136" i="15"/>
  <c r="G136" i="15"/>
  <c r="H136" i="15"/>
  <c r="D136" i="15"/>
  <c r="E130" i="15"/>
  <c r="G130" i="15"/>
  <c r="H130" i="15"/>
  <c r="D130" i="15"/>
  <c r="E123" i="15"/>
  <c r="G123" i="15"/>
  <c r="H123" i="15"/>
  <c r="D123" i="15"/>
  <c r="E119" i="15"/>
  <c r="G119" i="15"/>
  <c r="H119" i="15"/>
  <c r="D119" i="15"/>
  <c r="E110" i="15"/>
  <c r="G110" i="15"/>
  <c r="H110" i="15"/>
  <c r="D110" i="15"/>
  <c r="E104" i="15"/>
  <c r="G104" i="15"/>
  <c r="H104" i="15"/>
  <c r="D104" i="15"/>
  <c r="E96" i="15"/>
  <c r="G96" i="15"/>
  <c r="H96" i="15"/>
  <c r="D96" i="15"/>
  <c r="E93" i="15"/>
  <c r="G93" i="15"/>
  <c r="H93" i="15"/>
  <c r="D93" i="15"/>
  <c r="E87" i="15"/>
  <c r="G87" i="15"/>
  <c r="H87" i="15"/>
  <c r="D87" i="15"/>
  <c r="E79" i="15"/>
  <c r="G79" i="15"/>
  <c r="H79" i="15"/>
  <c r="D79" i="15"/>
  <c r="E75" i="15"/>
  <c r="G75" i="15"/>
  <c r="H75" i="15"/>
  <c r="D75" i="15"/>
  <c r="E69" i="15"/>
  <c r="G69" i="15"/>
  <c r="H69" i="15"/>
  <c r="D69" i="15"/>
  <c r="E64" i="15"/>
  <c r="G64" i="15"/>
  <c r="H64" i="15"/>
  <c r="D64" i="15"/>
  <c r="E58" i="15"/>
  <c r="G58" i="15"/>
  <c r="H58" i="15"/>
  <c r="D58" i="15"/>
  <c r="E52" i="15"/>
  <c r="G52" i="15"/>
  <c r="H52" i="15"/>
  <c r="D52" i="15"/>
  <c r="E49" i="15"/>
  <c r="G49" i="15"/>
  <c r="H49" i="15"/>
  <c r="D49" i="15"/>
  <c r="E45" i="15"/>
  <c r="G45" i="15"/>
  <c r="H45" i="15"/>
  <c r="D45" i="15"/>
  <c r="E40" i="15"/>
  <c r="G40" i="15"/>
  <c r="H40" i="15"/>
  <c r="D40" i="15"/>
  <c r="E34" i="15"/>
  <c r="G34" i="15"/>
  <c r="H34" i="15"/>
  <c r="D34" i="15"/>
  <c r="E28" i="15"/>
  <c r="G28" i="15"/>
  <c r="H28" i="15"/>
  <c r="D28" i="15"/>
  <c r="E22" i="15"/>
  <c r="G22" i="15"/>
  <c r="H22" i="15"/>
  <c r="D22" i="15"/>
  <c r="E16" i="15"/>
  <c r="G16" i="15"/>
  <c r="H16" i="15"/>
  <c r="D16" i="15"/>
  <c r="E10" i="15"/>
  <c r="G10" i="15"/>
  <c r="H10" i="15"/>
  <c r="D10" i="15"/>
  <c r="E169" i="15"/>
  <c r="G169" i="15"/>
  <c r="H169" i="15"/>
  <c r="D169" i="15"/>
  <c r="I160" i="15" l="1"/>
  <c r="I69" i="15"/>
  <c r="I75" i="15"/>
  <c r="I79" i="15"/>
  <c r="I87" i="15"/>
  <c r="I93" i="15"/>
  <c r="I119" i="15"/>
  <c r="I151" i="15"/>
  <c r="I155" i="15"/>
  <c r="F10" i="15"/>
  <c r="I10" i="15"/>
  <c r="F16" i="15"/>
  <c r="I16" i="15"/>
  <c r="F22" i="15"/>
  <c r="I22" i="15"/>
  <c r="F28" i="15"/>
  <c r="I28" i="15"/>
  <c r="F34" i="15"/>
  <c r="F40" i="15"/>
  <c r="F52" i="15"/>
  <c r="I52" i="15"/>
  <c r="F58" i="15"/>
  <c r="F96" i="15"/>
  <c r="I96" i="15"/>
  <c r="F104" i="15"/>
  <c r="F110" i="15"/>
  <c r="F130" i="15"/>
  <c r="I130" i="15"/>
  <c r="F136" i="15"/>
  <c r="F140" i="15"/>
  <c r="F69" i="15"/>
  <c r="F64" i="15"/>
  <c r="F75" i="15"/>
  <c r="I45" i="15"/>
  <c r="I49" i="15"/>
  <c r="I123" i="15"/>
  <c r="F151" i="15"/>
  <c r="F155" i="15"/>
  <c r="I34" i="15"/>
  <c r="I40" i="15"/>
  <c r="I58" i="15"/>
  <c r="I64" i="15"/>
  <c r="I104" i="15"/>
  <c r="I110" i="15"/>
  <c r="I136" i="15"/>
  <c r="I140" i="15"/>
  <c r="F144" i="15"/>
  <c r="I144" i="15"/>
  <c r="I164" i="15"/>
  <c r="F164" i="15"/>
  <c r="I169" i="15"/>
  <c r="F45" i="15"/>
  <c r="F49" i="15"/>
  <c r="F79" i="15"/>
  <c r="F87" i="15"/>
  <c r="F93" i="15"/>
  <c r="F119" i="15"/>
  <c r="F123" i="15"/>
  <c r="G170" i="15"/>
  <c r="H170" i="15"/>
  <c r="E170" i="15"/>
  <c r="F160" i="15"/>
  <c r="F169" i="15"/>
  <c r="D170" i="15"/>
  <c r="F170" i="15" l="1"/>
  <c r="I170" i="15"/>
  <c r="E168" i="15" l="1"/>
  <c r="G168" i="15"/>
  <c r="H168" i="15"/>
  <c r="I168" i="15"/>
  <c r="D168" i="15"/>
  <c r="E167" i="15"/>
  <c r="G167" i="15"/>
  <c r="H167" i="15"/>
  <c r="I167" i="15"/>
  <c r="D167" i="15"/>
  <c r="F168" i="15" l="1"/>
  <c r="F167" i="15"/>
  <c r="E166" i="15"/>
  <c r="G166" i="15"/>
  <c r="H166" i="15"/>
  <c r="D166" i="15"/>
  <c r="F166" i="15" l="1"/>
  <c r="I166" i="15"/>
  <c r="E165" i="15" l="1"/>
  <c r="G165" i="15"/>
  <c r="H165" i="15"/>
  <c r="D165" i="15"/>
  <c r="F165" i="15" l="1"/>
  <c r="I165" i="15"/>
  <c r="G31" i="16" l="1"/>
  <c r="I4" i="15" l="1"/>
  <c r="D31" i="4"/>
  <c r="C31" i="4"/>
  <c r="E30" i="4"/>
  <c r="E29" i="4"/>
  <c r="E28" i="4"/>
  <c r="E27" i="4"/>
  <c r="E26" i="4"/>
  <c r="E25" i="4"/>
  <c r="E24" i="4"/>
  <c r="E23" i="4"/>
  <c r="D22" i="4"/>
  <c r="C22" i="4"/>
  <c r="E21" i="4"/>
  <c r="E20" i="4"/>
  <c r="E19" i="4"/>
  <c r="E18" i="4"/>
  <c r="E17" i="4"/>
  <c r="E16" i="4"/>
  <c r="E31" i="4" l="1"/>
  <c r="C32" i="4"/>
  <c r="D32" i="4"/>
  <c r="E22" i="4"/>
  <c r="I62" i="5"/>
  <c r="I63" i="5"/>
  <c r="I67" i="5"/>
  <c r="I68" i="5"/>
  <c r="I70" i="5"/>
  <c r="I71" i="5"/>
  <c r="I72" i="5"/>
  <c r="I74" i="5"/>
  <c r="I75" i="5"/>
  <c r="I76" i="5"/>
  <c r="I77" i="5"/>
  <c r="I79" i="5"/>
  <c r="I81" i="5"/>
  <c r="I83" i="5"/>
  <c r="I84" i="5"/>
  <c r="I85" i="5"/>
  <c r="I87" i="5"/>
  <c r="I88" i="5"/>
  <c r="I89" i="5"/>
  <c r="I91" i="5"/>
  <c r="I92" i="5"/>
  <c r="I93" i="5"/>
  <c r="I95" i="5"/>
  <c r="I96" i="5"/>
  <c r="I98" i="5"/>
  <c r="I99" i="5"/>
  <c r="I100" i="5"/>
  <c r="I102" i="5"/>
  <c r="I103" i="5"/>
  <c r="I106" i="5"/>
  <c r="I5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E35" i="5"/>
  <c r="G35" i="5"/>
  <c r="H35" i="5"/>
  <c r="E28" i="5"/>
  <c r="G28" i="5"/>
  <c r="H28" i="5"/>
  <c r="E21" i="5"/>
  <c r="G21" i="5"/>
  <c r="H21" i="5"/>
  <c r="E13" i="5"/>
  <c r="G13" i="5"/>
  <c r="H13" i="5"/>
  <c r="E107" i="5"/>
  <c r="H107" i="5"/>
  <c r="E101" i="5"/>
  <c r="G101" i="5"/>
  <c r="H101" i="5"/>
  <c r="E97" i="5"/>
  <c r="G97" i="5"/>
  <c r="H97" i="5"/>
  <c r="E90" i="5"/>
  <c r="G90" i="5"/>
  <c r="H90" i="5"/>
  <c r="E73" i="5"/>
  <c r="G73" i="5"/>
  <c r="H73" i="5"/>
  <c r="E69" i="5"/>
  <c r="G69" i="5"/>
  <c r="H69" i="5"/>
  <c r="E61" i="5"/>
  <c r="G61" i="5"/>
  <c r="H61" i="5"/>
  <c r="G53" i="5"/>
  <c r="H53" i="5"/>
  <c r="E126" i="9"/>
  <c r="F126" i="9"/>
  <c r="G126" i="9"/>
  <c r="J126" i="9"/>
  <c r="K126" i="9"/>
  <c r="D126" i="9"/>
  <c r="E116" i="9"/>
  <c r="F116" i="9"/>
  <c r="G116" i="9"/>
  <c r="J116" i="9"/>
  <c r="K116" i="9"/>
  <c r="D116" i="9"/>
  <c r="E104" i="9"/>
  <c r="F104" i="9"/>
  <c r="G104" i="9"/>
  <c r="J104" i="9"/>
  <c r="K104" i="9"/>
  <c r="D104" i="9"/>
  <c r="E100" i="9"/>
  <c r="F100" i="9"/>
  <c r="G100" i="9"/>
  <c r="J100" i="9"/>
  <c r="K100" i="9"/>
  <c r="D100" i="9"/>
  <c r="E97" i="9"/>
  <c r="F97" i="9"/>
  <c r="G97" i="9"/>
  <c r="J97" i="9"/>
  <c r="K97" i="9"/>
  <c r="D97" i="9"/>
  <c r="E90" i="9"/>
  <c r="F90" i="9"/>
  <c r="G90" i="9"/>
  <c r="J90" i="9"/>
  <c r="K90" i="9"/>
  <c r="D90" i="9"/>
  <c r="E87" i="9"/>
  <c r="F87" i="9"/>
  <c r="G87" i="9"/>
  <c r="J87" i="9"/>
  <c r="K87" i="9"/>
  <c r="D87" i="9"/>
  <c r="E81" i="9"/>
  <c r="F81" i="9"/>
  <c r="G81" i="9"/>
  <c r="J81" i="9"/>
  <c r="K81" i="9"/>
  <c r="D81" i="9"/>
  <c r="E75" i="9"/>
  <c r="F75" i="9"/>
  <c r="G75" i="9"/>
  <c r="J75" i="9"/>
  <c r="K75" i="9"/>
  <c r="D75" i="9"/>
  <c r="E68" i="9"/>
  <c r="F68" i="9"/>
  <c r="G68" i="9"/>
  <c r="J68" i="9"/>
  <c r="K68" i="9"/>
  <c r="D68" i="9"/>
  <c r="E62" i="9"/>
  <c r="F62" i="9"/>
  <c r="G62" i="9"/>
  <c r="J62" i="9"/>
  <c r="K62" i="9"/>
  <c r="D62" i="9"/>
  <c r="E54" i="9"/>
  <c r="F54" i="9"/>
  <c r="G54" i="9"/>
  <c r="J54" i="9"/>
  <c r="K54" i="9"/>
  <c r="D54" i="9"/>
  <c r="E48" i="9"/>
  <c r="F48" i="9"/>
  <c r="G48" i="9"/>
  <c r="J48" i="9"/>
  <c r="K48" i="9"/>
  <c r="D48" i="9"/>
  <c r="E45" i="9"/>
  <c r="F45" i="9"/>
  <c r="G45" i="9"/>
  <c r="J45" i="9"/>
  <c r="K45" i="9"/>
  <c r="D45" i="9"/>
  <c r="E41" i="9"/>
  <c r="F41" i="9"/>
  <c r="G41" i="9"/>
  <c r="J41" i="9"/>
  <c r="K41" i="9"/>
  <c r="D41" i="9"/>
  <c r="E35" i="9"/>
  <c r="F35" i="9"/>
  <c r="G35" i="9"/>
  <c r="J35" i="9"/>
  <c r="K35" i="9"/>
  <c r="D35" i="9"/>
  <c r="E30" i="9"/>
  <c r="M30" i="9" s="1"/>
  <c r="F30" i="9"/>
  <c r="D30" i="9"/>
  <c r="E25" i="9"/>
  <c r="M25" i="9" s="1"/>
  <c r="F25" i="9"/>
  <c r="D25" i="9"/>
  <c r="E14" i="9"/>
  <c r="F14" i="9"/>
  <c r="J14" i="9"/>
  <c r="K14" i="9"/>
  <c r="D14" i="9"/>
  <c r="E9" i="9"/>
  <c r="F9" i="9"/>
  <c r="K9" i="9"/>
  <c r="D9" i="9"/>
  <c r="Y8" i="5" l="1"/>
  <c r="Y5" i="5"/>
  <c r="Y4" i="5"/>
  <c r="Y6" i="5"/>
  <c r="Y7" i="5"/>
  <c r="M41" i="9"/>
  <c r="M48" i="9"/>
  <c r="M62" i="9"/>
  <c r="M75" i="9"/>
  <c r="M87" i="9"/>
  <c r="M97" i="9"/>
  <c r="M104" i="9"/>
  <c r="M126" i="9"/>
  <c r="M9" i="9"/>
  <c r="M35" i="9"/>
  <c r="M45" i="9"/>
  <c r="M54" i="9"/>
  <c r="M68" i="9"/>
  <c r="M81" i="9"/>
  <c r="M90" i="9"/>
  <c r="M100" i="9"/>
  <c r="M116" i="9"/>
  <c r="L30" i="9"/>
  <c r="N30" i="9" s="1"/>
  <c r="I13" i="5"/>
  <c r="I28" i="5"/>
  <c r="M14" i="9"/>
  <c r="L9" i="9"/>
  <c r="L14" i="9"/>
  <c r="I107" i="5"/>
  <c r="H132" i="5"/>
  <c r="N19" i="9"/>
  <c r="L25" i="9"/>
  <c r="N25" i="9" s="1"/>
  <c r="L35" i="9"/>
  <c r="L41" i="9"/>
  <c r="N41" i="9" s="1"/>
  <c r="L45" i="9"/>
  <c r="L48" i="9"/>
  <c r="L54" i="9"/>
  <c r="N54" i="9" s="1"/>
  <c r="L62" i="9"/>
  <c r="L68" i="9"/>
  <c r="L75" i="9"/>
  <c r="N75" i="9" s="1"/>
  <c r="L81" i="9"/>
  <c r="L87" i="9"/>
  <c r="N87" i="9" s="1"/>
  <c r="L90" i="9"/>
  <c r="L97" i="9"/>
  <c r="L100" i="9"/>
  <c r="N100" i="9" s="1"/>
  <c r="L104" i="9"/>
  <c r="L116" i="9"/>
  <c r="L126" i="9"/>
  <c r="N126" i="9" s="1"/>
  <c r="G132" i="5"/>
  <c r="I21" i="5"/>
  <c r="I35" i="5"/>
  <c r="I66" i="5"/>
  <c r="I53" i="5"/>
  <c r="I73" i="5"/>
  <c r="I82" i="5"/>
  <c r="I90" i="5"/>
  <c r="I97" i="5"/>
  <c r="I69" i="5"/>
  <c r="I86" i="5"/>
  <c r="I94" i="5"/>
  <c r="I61" i="5"/>
  <c r="I78" i="5"/>
  <c r="I101" i="5"/>
  <c r="E32" i="4"/>
  <c r="N90" i="9" l="1"/>
  <c r="N45" i="9"/>
  <c r="N104" i="9"/>
  <c r="N62" i="9"/>
  <c r="N81" i="9"/>
  <c r="N35" i="9"/>
  <c r="N97" i="9"/>
  <c r="N48" i="9"/>
  <c r="N116" i="9"/>
  <c r="N68" i="9"/>
  <c r="N14" i="9"/>
  <c r="N9" i="9"/>
  <c r="I132" i="5"/>
  <c r="D118" i="16"/>
  <c r="F118" i="16"/>
  <c r="G118" i="16"/>
  <c r="C118" i="16"/>
  <c r="E109" i="9"/>
  <c r="F109" i="9"/>
  <c r="J109" i="9"/>
  <c r="K109" i="9"/>
  <c r="D109" i="9"/>
  <c r="F106" i="5"/>
  <c r="F103" i="5"/>
  <c r="F102" i="5"/>
  <c r="D101" i="5"/>
  <c r="F100" i="5"/>
  <c r="F99" i="5"/>
  <c r="F98" i="5"/>
  <c r="D97" i="5"/>
  <c r="F96" i="5"/>
  <c r="F95" i="5"/>
  <c r="F93" i="5"/>
  <c r="F92" i="5"/>
  <c r="F91" i="5"/>
  <c r="D90" i="5"/>
  <c r="F89" i="5"/>
  <c r="F88" i="5"/>
  <c r="F87" i="5"/>
  <c r="F85" i="5"/>
  <c r="F84" i="5"/>
  <c r="F83" i="5"/>
  <c r="F81" i="5"/>
  <c r="F79" i="5"/>
  <c r="F77" i="5"/>
  <c r="F76" i="5"/>
  <c r="F75" i="5"/>
  <c r="F74" i="5"/>
  <c r="D73" i="5"/>
  <c r="F72" i="5"/>
  <c r="F71" i="5"/>
  <c r="F70" i="5"/>
  <c r="D69" i="5"/>
  <c r="F68" i="5"/>
  <c r="F67" i="5"/>
  <c r="F64" i="5"/>
  <c r="F63" i="5"/>
  <c r="D61" i="5"/>
  <c r="F60" i="5"/>
  <c r="F59" i="5"/>
  <c r="F58" i="5"/>
  <c r="F57" i="5"/>
  <c r="F56" i="5"/>
  <c r="F55" i="5"/>
  <c r="E53" i="5"/>
  <c r="E132" i="5" s="1"/>
  <c r="D53" i="5"/>
  <c r="D35" i="5"/>
  <c r="F35" i="5" s="1"/>
  <c r="D28" i="5"/>
  <c r="F28" i="5" s="1"/>
  <c r="D21" i="5"/>
  <c r="F21" i="5" s="1"/>
  <c r="D13" i="5"/>
  <c r="F13" i="5" s="1"/>
  <c r="V5" i="5" l="1"/>
  <c r="V8" i="5"/>
  <c r="V6" i="5"/>
  <c r="V4" i="5"/>
  <c r="V7" i="5"/>
  <c r="F53" i="5"/>
  <c r="F78" i="5"/>
  <c r="F82" i="5"/>
  <c r="M109" i="9"/>
  <c r="F66" i="5"/>
  <c r="L109" i="9"/>
  <c r="D132" i="5"/>
  <c r="F101" i="5"/>
  <c r="F107" i="5"/>
  <c r="F73" i="5"/>
  <c r="F86" i="5"/>
  <c r="F90" i="5"/>
  <c r="F94" i="5"/>
  <c r="F97" i="5"/>
  <c r="F69" i="5"/>
  <c r="F61" i="5"/>
  <c r="D138" i="9"/>
  <c r="K138" i="9"/>
  <c r="E138" i="9"/>
  <c r="J138" i="9"/>
  <c r="G138" i="9"/>
  <c r="F138" i="9"/>
  <c r="F132" i="5" l="1"/>
  <c r="N109" i="9"/>
  <c r="L138" i="9"/>
  <c r="M138" i="9"/>
  <c r="H107" i="16"/>
  <c r="G108" i="16"/>
  <c r="F108" i="16"/>
  <c r="D108" i="16"/>
  <c r="C108" i="16"/>
  <c r="E106" i="16"/>
  <c r="E107" i="16"/>
  <c r="E109" i="16"/>
  <c r="E110" i="16"/>
  <c r="E111" i="16"/>
  <c r="H40" i="16"/>
  <c r="E40" i="16"/>
  <c r="G98" i="16"/>
  <c r="F98" i="16"/>
  <c r="D98" i="16"/>
  <c r="C98" i="16"/>
  <c r="F136" i="9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7" i="16"/>
  <c r="H116" i="16"/>
  <c r="H115" i="16"/>
  <c r="H114" i="16"/>
  <c r="H113" i="16"/>
  <c r="H112" i="16"/>
  <c r="H111" i="16"/>
  <c r="H110" i="16"/>
  <c r="H109" i="16"/>
  <c r="H106" i="16"/>
  <c r="H105" i="16"/>
  <c r="H104" i="16"/>
  <c r="H103" i="16"/>
  <c r="H102" i="16"/>
  <c r="H101" i="16"/>
  <c r="H100" i="16"/>
  <c r="H99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9" i="16"/>
  <c r="E100" i="16"/>
  <c r="E101" i="16"/>
  <c r="E102" i="16"/>
  <c r="E103" i="16"/>
  <c r="E104" i="16"/>
  <c r="E105" i="16"/>
  <c r="E112" i="16"/>
  <c r="E113" i="16"/>
  <c r="E114" i="16"/>
  <c r="E115" i="16"/>
  <c r="E116" i="16"/>
  <c r="E117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71" i="16"/>
  <c r="D85" i="16"/>
  <c r="F85" i="16"/>
  <c r="G85" i="16"/>
  <c r="C85" i="16"/>
  <c r="L136" i="9" l="1"/>
  <c r="N138" i="9"/>
  <c r="E98" i="16"/>
  <c r="H108" i="16"/>
  <c r="H118" i="16"/>
  <c r="E118" i="16"/>
  <c r="H98" i="16"/>
  <c r="D137" i="9"/>
  <c r="G136" i="9"/>
  <c r="E108" i="16"/>
  <c r="K136" i="9"/>
  <c r="E136" i="9"/>
  <c r="H85" i="16"/>
  <c r="E85" i="16"/>
  <c r="L137" i="9" l="1"/>
  <c r="N137" i="9" s="1"/>
  <c r="M136" i="9"/>
  <c r="N136" i="9" s="1"/>
  <c r="F4" i="15" l="1"/>
  <c r="G132" i="16"/>
  <c r="G133" i="16" s="1"/>
  <c r="F132" i="16"/>
  <c r="F133" i="16" s="1"/>
  <c r="D132" i="16"/>
  <c r="D133" i="16" s="1"/>
  <c r="C132" i="16"/>
  <c r="H61" i="16"/>
  <c r="E61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2" i="16"/>
  <c r="H33" i="16"/>
  <c r="H34" i="16"/>
  <c r="H35" i="16"/>
  <c r="H36" i="16"/>
  <c r="H37" i="16"/>
  <c r="H38" i="16"/>
  <c r="H39" i="16"/>
  <c r="H43" i="16"/>
  <c r="H44" i="16"/>
  <c r="H45" i="16"/>
  <c r="H46" i="16"/>
  <c r="H47" i="16"/>
  <c r="H48" i="16"/>
  <c r="H49" i="16"/>
  <c r="H50" i="16"/>
  <c r="H51" i="16"/>
  <c r="H53" i="16"/>
  <c r="H54" i="16"/>
  <c r="H55" i="16"/>
  <c r="H56" i="16"/>
  <c r="H57" i="16"/>
  <c r="H58" i="16"/>
  <c r="H59" i="16"/>
  <c r="H60" i="16"/>
  <c r="H62" i="16"/>
  <c r="H63" i="16"/>
  <c r="H64" i="16"/>
  <c r="H65" i="16"/>
  <c r="H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2" i="16"/>
  <c r="E33" i="16"/>
  <c r="E34" i="16"/>
  <c r="E35" i="16"/>
  <c r="E36" i="16"/>
  <c r="E37" i="16"/>
  <c r="E38" i="16"/>
  <c r="E39" i="16"/>
  <c r="E43" i="16"/>
  <c r="E44" i="16"/>
  <c r="E45" i="16"/>
  <c r="E46" i="16"/>
  <c r="E47" i="16"/>
  <c r="E48" i="16"/>
  <c r="E49" i="16"/>
  <c r="E50" i="16"/>
  <c r="E51" i="16"/>
  <c r="E53" i="16"/>
  <c r="E54" i="16"/>
  <c r="E55" i="16"/>
  <c r="E56" i="16"/>
  <c r="E57" i="16"/>
  <c r="E58" i="16"/>
  <c r="E59" i="16"/>
  <c r="E60" i="16"/>
  <c r="E62" i="16"/>
  <c r="E63" i="16"/>
  <c r="E64" i="16"/>
  <c r="E65" i="16"/>
  <c r="E4" i="16"/>
  <c r="K23" i="3"/>
  <c r="E110" i="9"/>
  <c r="E111" i="9" s="1"/>
  <c r="F110" i="9"/>
  <c r="F111" i="9" s="1"/>
  <c r="G110" i="9"/>
  <c r="G111" i="9" s="1"/>
  <c r="J110" i="9"/>
  <c r="K110" i="9"/>
  <c r="D110" i="9"/>
  <c r="D111" i="9" s="1"/>
  <c r="H42" i="16" l="1"/>
  <c r="L110" i="9"/>
  <c r="J111" i="9"/>
  <c r="L111" i="9" s="1"/>
  <c r="M110" i="9"/>
  <c r="K111" i="9"/>
  <c r="M111" i="9" s="1"/>
  <c r="E42" i="16"/>
  <c r="E132" i="16"/>
  <c r="E133" i="16" s="1"/>
  <c r="C133" i="16"/>
  <c r="J139" i="9"/>
  <c r="K139" i="9"/>
  <c r="G139" i="9"/>
  <c r="G140" i="9" s="1"/>
  <c r="F139" i="9"/>
  <c r="F140" i="9" s="1"/>
  <c r="H132" i="16"/>
  <c r="H133" i="16" s="1"/>
  <c r="E139" i="9"/>
  <c r="E140" i="9" s="1"/>
  <c r="D139" i="9"/>
  <c r="D140" i="9" s="1"/>
  <c r="L139" i="9" l="1"/>
  <c r="J140" i="9"/>
  <c r="L140" i="9" s="1"/>
  <c r="N110" i="9"/>
  <c r="M139" i="9"/>
  <c r="K140" i="9"/>
  <c r="M140" i="9" s="1"/>
  <c r="N111" i="9"/>
  <c r="E13" i="4"/>
  <c r="N139" i="9" l="1"/>
  <c r="N140" i="9"/>
  <c r="F13" i="4"/>
  <c r="D23" i="3"/>
  <c r="E23" i="3"/>
  <c r="F23" i="3"/>
  <c r="G23" i="3"/>
  <c r="H23" i="3"/>
  <c r="I23" i="3"/>
  <c r="J23" i="3"/>
  <c r="L23" i="3"/>
  <c r="C51" i="4"/>
  <c r="C18" i="16"/>
  <c r="D18" i="16"/>
  <c r="F18" i="16"/>
  <c r="G18" i="16"/>
  <c r="C31" i="16"/>
  <c r="D31" i="16"/>
  <c r="F31" i="16"/>
  <c r="C52" i="16"/>
  <c r="D52" i="16"/>
  <c r="F52" i="16"/>
  <c r="G52" i="16"/>
  <c r="C66" i="16"/>
  <c r="D66" i="16"/>
  <c r="F66" i="16"/>
  <c r="G66" i="16"/>
  <c r="N23" i="3" l="1"/>
  <c r="C67" i="16"/>
  <c r="G67" i="16"/>
  <c r="D67" i="16"/>
  <c r="E31" i="16"/>
  <c r="E18" i="16"/>
  <c r="F67" i="16"/>
  <c r="H18" i="16"/>
  <c r="E52" i="16"/>
  <c r="H52" i="16"/>
  <c r="H31" i="16"/>
  <c r="E66" i="16"/>
  <c r="H66" i="16"/>
  <c r="E67" i="16" l="1"/>
  <c r="H67" i="16"/>
  <c r="D51" i="4" l="1"/>
  <c r="E43" i="4"/>
  <c r="E44" i="4"/>
  <c r="E45" i="4"/>
  <c r="E46" i="4"/>
  <c r="E47" i="4"/>
  <c r="E48" i="4"/>
  <c r="E49" i="4"/>
  <c r="E50" i="4"/>
  <c r="E36" i="4"/>
  <c r="E37" i="4"/>
  <c r="E38" i="4"/>
  <c r="E39" i="4"/>
  <c r="E40" i="4"/>
  <c r="E41" i="4"/>
  <c r="E35" i="4"/>
  <c r="D42" i="4"/>
  <c r="C42" i="4"/>
  <c r="E51" i="4" l="1"/>
  <c r="D52" i="4"/>
  <c r="C52" i="4"/>
  <c r="E42" i="4"/>
  <c r="E52" i="4" l="1"/>
  <c r="D13" i="4" l="1"/>
  <c r="O4" i="3"/>
  <c r="C23" i="3"/>
  <c r="M23" i="3" s="1"/>
  <c r="O23" i="3" s="1"/>
</calcChain>
</file>

<file path=xl/sharedStrings.xml><?xml version="1.0" encoding="utf-8"?>
<sst xmlns="http://schemas.openxmlformats.org/spreadsheetml/2006/main" count="2680" uniqueCount="507">
  <si>
    <t xml:space="preserve">الكلية </t>
  </si>
  <si>
    <t xml:space="preserve">الجامعة </t>
  </si>
  <si>
    <t>طلاب</t>
  </si>
  <si>
    <t>الطب البشري</t>
  </si>
  <si>
    <t>دمشق</t>
  </si>
  <si>
    <t>حلب</t>
  </si>
  <si>
    <t xml:space="preserve">تشرين </t>
  </si>
  <si>
    <t>البعث</t>
  </si>
  <si>
    <t>الفرات</t>
  </si>
  <si>
    <t xml:space="preserve">طب الاسنان </t>
  </si>
  <si>
    <t>الصيدلة</t>
  </si>
  <si>
    <t xml:space="preserve">الهندسة المدنية </t>
  </si>
  <si>
    <t xml:space="preserve">الفرات </t>
  </si>
  <si>
    <t>الهندسة المعمارية</t>
  </si>
  <si>
    <t xml:space="preserve">هندسة الكهرباء والميكانيك    </t>
  </si>
  <si>
    <t xml:space="preserve">الهندسة االمعلوماتية </t>
  </si>
  <si>
    <t xml:space="preserve">هندسة تكنولوجيا الاتصالات </t>
  </si>
  <si>
    <t>تشرين - طرطوس</t>
  </si>
  <si>
    <t>الهندسة التقنية</t>
  </si>
  <si>
    <t>الهندسة البترولية</t>
  </si>
  <si>
    <t xml:space="preserve">الهندسة الزراعية </t>
  </si>
  <si>
    <t xml:space="preserve">الهندسة الزراعية الثانية </t>
  </si>
  <si>
    <t>دمشق - السويداء</t>
  </si>
  <si>
    <t>حلب - ادلب</t>
  </si>
  <si>
    <t xml:space="preserve">الفرات - الحسكة </t>
  </si>
  <si>
    <t>الطب البيطري</t>
  </si>
  <si>
    <t>الاقتصاد</t>
  </si>
  <si>
    <t>دمشق - درعا</t>
  </si>
  <si>
    <t xml:space="preserve">حلب - ادلب </t>
  </si>
  <si>
    <t>البعث - حماة</t>
  </si>
  <si>
    <t>الفرات - الحسكة</t>
  </si>
  <si>
    <t>الفرات - الرقة</t>
  </si>
  <si>
    <t>العلوم</t>
  </si>
  <si>
    <t>العلوم الثانية</t>
  </si>
  <si>
    <t xml:space="preserve">الفرات - الرقة </t>
  </si>
  <si>
    <t xml:space="preserve">الفرات - الحسكة  </t>
  </si>
  <si>
    <t>الحقوق</t>
  </si>
  <si>
    <t xml:space="preserve">دمشق - درعا </t>
  </si>
  <si>
    <t xml:space="preserve">تشرين - طرطوس </t>
  </si>
  <si>
    <t xml:space="preserve">دمشق - السويداء </t>
  </si>
  <si>
    <t>البعث - تدمر</t>
  </si>
  <si>
    <t xml:space="preserve">التربية الرابعة </t>
  </si>
  <si>
    <t>دمشق - القنيطرة</t>
  </si>
  <si>
    <t>الشريعة</t>
  </si>
  <si>
    <t>العلوم السياسية</t>
  </si>
  <si>
    <t>العلوم الصحية</t>
  </si>
  <si>
    <t>التمريض</t>
  </si>
  <si>
    <t>الفنون الجميلة</t>
  </si>
  <si>
    <t>التربية الموسيقية</t>
  </si>
  <si>
    <t>التربية الرياضية</t>
  </si>
  <si>
    <t>السياحة</t>
  </si>
  <si>
    <t>المجموع</t>
  </si>
  <si>
    <t xml:space="preserve">دبلوم </t>
  </si>
  <si>
    <t xml:space="preserve">ماجستير </t>
  </si>
  <si>
    <t>دكتوراة</t>
  </si>
  <si>
    <t xml:space="preserve"> الهندسة المدنية </t>
  </si>
  <si>
    <t xml:space="preserve">هندسة تكنولوجيا المعلومات </t>
  </si>
  <si>
    <t>الاداب</t>
  </si>
  <si>
    <t xml:space="preserve">التربية </t>
  </si>
  <si>
    <t xml:space="preserve">دبلوم التاهيل التربوي </t>
  </si>
  <si>
    <t xml:space="preserve">البعث </t>
  </si>
  <si>
    <t>تشرين</t>
  </si>
  <si>
    <t xml:space="preserve">المعهد العالي للتنمية الادارية </t>
  </si>
  <si>
    <t xml:space="preserve">المعهد العالي لبحوث الليزر وتطبيقاته </t>
  </si>
  <si>
    <t xml:space="preserve">المعهد العالي للترجمة الفورية </t>
  </si>
  <si>
    <t xml:space="preserve">المعهد العالي للبحوث والدراسات الزلزالية </t>
  </si>
  <si>
    <t xml:space="preserve">المجموع </t>
  </si>
  <si>
    <t xml:space="preserve">دمشق </t>
  </si>
  <si>
    <t xml:space="preserve">حلب </t>
  </si>
  <si>
    <t xml:space="preserve">إعلام </t>
  </si>
  <si>
    <t xml:space="preserve">محاسبة </t>
  </si>
  <si>
    <t xml:space="preserve">إدارة المشاريع الصغيرة </t>
  </si>
  <si>
    <t xml:space="preserve">النظم والحاسوب </t>
  </si>
  <si>
    <t xml:space="preserve">إدارة أعمال </t>
  </si>
  <si>
    <t>تأمين ومصارف</t>
  </si>
  <si>
    <t xml:space="preserve">العلوم السياسية </t>
  </si>
  <si>
    <t xml:space="preserve">معلوماتية </t>
  </si>
  <si>
    <t xml:space="preserve">تربية </t>
  </si>
  <si>
    <t xml:space="preserve">معلم صف </t>
  </si>
  <si>
    <t>رياض لأطفال</t>
  </si>
  <si>
    <t>حقوق (دراسات قانونية )</t>
  </si>
  <si>
    <t xml:space="preserve">استصلاح الأراضي </t>
  </si>
  <si>
    <t>برنامج التجسير بكلية التمريض</t>
  </si>
  <si>
    <t>تجارة وتسويق الكتروني</t>
  </si>
  <si>
    <t xml:space="preserve">المعهد </t>
  </si>
  <si>
    <t xml:space="preserve">الشهادة </t>
  </si>
  <si>
    <t xml:space="preserve">الطلاب </t>
  </si>
  <si>
    <t xml:space="preserve">ذكور </t>
  </si>
  <si>
    <t xml:space="preserve">المعهد الوطني للإدارة العامة </t>
  </si>
  <si>
    <t xml:space="preserve">المعهد العالي للدراسات والبحوث السكانية </t>
  </si>
  <si>
    <t xml:space="preserve">المعهد العالي لإدارة الأعمال </t>
  </si>
  <si>
    <t xml:space="preserve">مرحلة أولى </t>
  </si>
  <si>
    <t xml:space="preserve">دراسات عليا </t>
  </si>
  <si>
    <t xml:space="preserve">البرنامج التعليمي </t>
  </si>
  <si>
    <t>اناث</t>
  </si>
  <si>
    <t xml:space="preserve">هندسة النظم المعلوماتية </t>
  </si>
  <si>
    <t xml:space="preserve">إجازة </t>
  </si>
  <si>
    <t xml:space="preserve">تكنولوجيا المعلومات </t>
  </si>
  <si>
    <t xml:space="preserve">الاقتصاد </t>
  </si>
  <si>
    <t xml:space="preserve">الحقوق </t>
  </si>
  <si>
    <t>إجمالي طلاب المرحلة الجامعية الأولى</t>
  </si>
  <si>
    <t>الدبلوم الوطني العالي في المعلوماتية والتطبيقات الادارية (لغة عربية)</t>
  </si>
  <si>
    <t>الدبلوم الوطني العالي في المعلوماتية والتطبيقات الادارية (لغة انكليزية)</t>
  </si>
  <si>
    <t>إدارة الأعمال</t>
  </si>
  <si>
    <t xml:space="preserve">تأهيل وتخصص في إدارة الأعمال </t>
  </si>
  <si>
    <t xml:space="preserve">إدارة التقانة </t>
  </si>
  <si>
    <t xml:space="preserve">إدارة الجودة </t>
  </si>
  <si>
    <t xml:space="preserve">تقانات الوب </t>
  </si>
  <si>
    <t xml:space="preserve">علوم الوب </t>
  </si>
  <si>
    <t xml:space="preserve">إجمالي طلاب الدراسات العليا </t>
  </si>
  <si>
    <t>طب الاسنان</t>
  </si>
  <si>
    <t xml:space="preserve">الهندسة </t>
  </si>
  <si>
    <t>العلوم الدبلوماسية و العلاقات الدولية</t>
  </si>
  <si>
    <t xml:space="preserve">الأعمال والإدارة </t>
  </si>
  <si>
    <t>الفنون التطبيقية</t>
  </si>
  <si>
    <t>العلوم التطبيقية</t>
  </si>
  <si>
    <t>جامعة المأمون الخاصة للعلوم والتكنولوجيا</t>
  </si>
  <si>
    <t xml:space="preserve">الهندسة والتكنولوجيا </t>
  </si>
  <si>
    <t xml:space="preserve">الجامعة العربية الدولية </t>
  </si>
  <si>
    <t>الهندسة المعلوماتية</t>
  </si>
  <si>
    <t xml:space="preserve"> الهندسة المعمارية</t>
  </si>
  <si>
    <t>الهندسة المدنية</t>
  </si>
  <si>
    <t>الفنون</t>
  </si>
  <si>
    <t>الجامعة السورية الدولية الخاصة للعلوم والتكنولوجيا</t>
  </si>
  <si>
    <t>طب وجراحة الفم والأسنان</t>
  </si>
  <si>
    <t xml:space="preserve">الصيدلة </t>
  </si>
  <si>
    <t>هندسة الحاسوب و المعلوماتية</t>
  </si>
  <si>
    <t>هندسة البترول</t>
  </si>
  <si>
    <t xml:space="preserve"> إدارة الأعمال</t>
  </si>
  <si>
    <t xml:space="preserve">الجامعة الدولية الخاصة للعلوم والتكنولوجيا </t>
  </si>
  <si>
    <t>طب الأسنان</t>
  </si>
  <si>
    <t xml:space="preserve">جامعة الوادي الدولية الخاصة </t>
  </si>
  <si>
    <t xml:space="preserve"> هندسة الكمبيوتر</t>
  </si>
  <si>
    <t>هندسة معلوماتية إدارة أعمال</t>
  </si>
  <si>
    <t xml:space="preserve">هندسة الاتصالات </t>
  </si>
  <si>
    <t>الإدارة قسم إدارة أعمال</t>
  </si>
  <si>
    <t xml:space="preserve"> قسم المصارف والتجارة الالكترونية</t>
  </si>
  <si>
    <t xml:space="preserve">التجميل </t>
  </si>
  <si>
    <t xml:space="preserve">هندسة الصناعات البترولية </t>
  </si>
  <si>
    <t xml:space="preserve">هندسة الصناعات الكيميائية  </t>
  </si>
  <si>
    <t xml:space="preserve">الهندسة المعلوماتية </t>
  </si>
  <si>
    <t xml:space="preserve"> العلوم الإدارية </t>
  </si>
  <si>
    <t xml:space="preserve"> العلوم الادارية </t>
  </si>
  <si>
    <t xml:space="preserve">هندسة الاتصالات والمعلوماتية </t>
  </si>
  <si>
    <t xml:space="preserve">الهندسة المدنية والبيئية والمعمارية </t>
  </si>
  <si>
    <t xml:space="preserve">العلوم الادارية والمالية </t>
  </si>
  <si>
    <t xml:space="preserve">الأعمال والادارة </t>
  </si>
  <si>
    <t xml:space="preserve">هندسة المعلومات </t>
  </si>
  <si>
    <t xml:space="preserve">الأكاديمية العربية للعلوم والتكنولوجيا والنقل البحري </t>
  </si>
  <si>
    <t xml:space="preserve">نقل دولي </t>
  </si>
  <si>
    <t xml:space="preserve">إدارة الأعمال </t>
  </si>
  <si>
    <t xml:space="preserve">هندسة الحاسب </t>
  </si>
  <si>
    <t>المجموع العام</t>
  </si>
  <si>
    <t>اجمالي</t>
  </si>
  <si>
    <t xml:space="preserve">م.ت. الطبي </t>
  </si>
  <si>
    <t xml:space="preserve">م.ت. للهندسة الميكانيكية </t>
  </si>
  <si>
    <t>المعهد</t>
  </si>
  <si>
    <t>م.ت. الزراعي- تشرين</t>
  </si>
  <si>
    <t>م.ت. الزراعي- طرطوس</t>
  </si>
  <si>
    <t xml:space="preserve">م. ت. للمحاسبة والتمويل - دير الزور </t>
  </si>
  <si>
    <t>م.ت.الزراعي - دير الزور</t>
  </si>
  <si>
    <t>م.ت.البيطري - دير الزور</t>
  </si>
  <si>
    <t xml:space="preserve">م. ت. للحاسوب -الرقة </t>
  </si>
  <si>
    <t>م.ت.الزراعي - الحسكة</t>
  </si>
  <si>
    <t>معاهد البعث</t>
  </si>
  <si>
    <t>البيان</t>
  </si>
  <si>
    <t xml:space="preserve">طلاب المرحلة الجامعية  الاولى </t>
  </si>
  <si>
    <t xml:space="preserve">الجامعة الافتراضية </t>
  </si>
  <si>
    <t>مجموع طلاب المرحلة الجامعية الاولى</t>
  </si>
  <si>
    <t xml:space="preserve">طلاب الدراسات </t>
  </si>
  <si>
    <t>مجموع طلاب الدراسات العليا</t>
  </si>
  <si>
    <t>طلاب التعليم المفتوح</t>
  </si>
  <si>
    <t xml:space="preserve">طلاب الجامعات الخاصة </t>
  </si>
  <si>
    <t>مجموع طلاب التعليم العالي</t>
  </si>
  <si>
    <t>إجمالي طلاب المعاهد العليا</t>
  </si>
  <si>
    <t>برنامج الترقية إلى الإجازة الجامعية     ( مع جامعات أجنبية )</t>
  </si>
  <si>
    <t>برنامج الترقية إلى الإجازة الجامعية      ( التجسير )</t>
  </si>
  <si>
    <t>الارشاد السياحي</t>
  </si>
  <si>
    <t>حلب - إدلب</t>
  </si>
  <si>
    <t>كلية الإعلام</t>
  </si>
  <si>
    <t>معهد التراث</t>
  </si>
  <si>
    <t xml:space="preserve">العلوم الصحية </t>
  </si>
  <si>
    <t xml:space="preserve">كلية العلوم </t>
  </si>
  <si>
    <t>كلية الاداب</t>
  </si>
  <si>
    <t xml:space="preserve">الهندسة الكهربائية والميكانيكية </t>
  </si>
  <si>
    <t>طبي للطوارئ</t>
  </si>
  <si>
    <t>الجامعة</t>
  </si>
  <si>
    <t>الكلية</t>
  </si>
  <si>
    <t>القلمون</t>
  </si>
  <si>
    <t>كلية الهندسة والتكنولوجيا</t>
  </si>
  <si>
    <t xml:space="preserve"> نظم الحاسوب</t>
  </si>
  <si>
    <t>إتصالات</t>
  </si>
  <si>
    <t>علوم حاسوب</t>
  </si>
  <si>
    <t>كلية العلوم الادارية والمالية</t>
  </si>
  <si>
    <t>إدارة أعمال</t>
  </si>
  <si>
    <t>علوم مالية ومصرفية</t>
  </si>
  <si>
    <t>تسويق و تجارة إلكترونية</t>
  </si>
  <si>
    <t>اتصالات والكترونيات</t>
  </si>
  <si>
    <t xml:space="preserve">الهندسة المعمارية </t>
  </si>
  <si>
    <t xml:space="preserve">هندسة الحاسوب </t>
  </si>
  <si>
    <t xml:space="preserve">علم الحاسوب </t>
  </si>
  <si>
    <t xml:space="preserve">برمجيات الحاسوب </t>
  </si>
  <si>
    <t xml:space="preserve">نظم المعلومات الحاسوبية </t>
  </si>
  <si>
    <t xml:space="preserve">إدارة الأعمال  والتمويل </t>
  </si>
  <si>
    <t xml:space="preserve">إدارة الاعمال </t>
  </si>
  <si>
    <t xml:space="preserve">التسويق </t>
  </si>
  <si>
    <t xml:space="preserve">الادارة المالية والمصرفية </t>
  </si>
  <si>
    <t>المحاسبة</t>
  </si>
  <si>
    <t xml:space="preserve">نظم المعلومات الادارية </t>
  </si>
  <si>
    <t xml:space="preserve">الاداب والعلوم </t>
  </si>
  <si>
    <t xml:space="preserve">التصميم الداخلي </t>
  </si>
  <si>
    <t xml:space="preserve">التصميم الغرافيكي </t>
  </si>
  <si>
    <t xml:space="preserve">اللغة الانكليزية والاداب </t>
  </si>
  <si>
    <t>الأندلس الخاصة للعلوم الطبية</t>
  </si>
  <si>
    <t>الحواش الخاصة للصيدلة والتجميل</t>
  </si>
  <si>
    <t xml:space="preserve"> الاتحاد الخاصة (المقر الرئيسي _ الرقة)</t>
  </si>
  <si>
    <t xml:space="preserve"> الاتحاد الخاصة (فرع منبج)</t>
  </si>
  <si>
    <t>اليرموك</t>
  </si>
  <si>
    <t>الجامعة الوطنية</t>
  </si>
  <si>
    <t xml:space="preserve">هندسة العمارة </t>
  </si>
  <si>
    <t>العلوم الثالثة</t>
  </si>
  <si>
    <t>الحقوق الثانية</t>
  </si>
  <si>
    <t>الاجمالي</t>
  </si>
  <si>
    <t>الاقتصاد الأولى</t>
  </si>
  <si>
    <t>الاقتصاد الثانية</t>
  </si>
  <si>
    <t>الاداب الاولى</t>
  </si>
  <si>
    <t>الاداب الثانية</t>
  </si>
  <si>
    <t>الاداب الثالثة</t>
  </si>
  <si>
    <t>التربية  الاولى</t>
  </si>
  <si>
    <t xml:space="preserve">التربية الثالثة </t>
  </si>
  <si>
    <t>الفنون الجميلة الأولى</t>
  </si>
  <si>
    <t>الفنون الجميلة الثانية</t>
  </si>
  <si>
    <t xml:space="preserve">التربية الثانية </t>
  </si>
  <si>
    <t>الاقتصاد الثالثة</t>
  </si>
  <si>
    <t>الإعلام</t>
  </si>
  <si>
    <t>الهندسة المدنية الثانية</t>
  </si>
  <si>
    <t>جامعة دمشق</t>
  </si>
  <si>
    <t>جامعة حلب</t>
  </si>
  <si>
    <t>جامعة تشرين</t>
  </si>
  <si>
    <t>جامعة البعث</t>
  </si>
  <si>
    <t>جامعة الفرات</t>
  </si>
  <si>
    <t>وزارة التعليم العالي</t>
  </si>
  <si>
    <t>الجمهورية العربية السورية</t>
  </si>
  <si>
    <t>مديرية التخطيط والتعاون الدولي</t>
  </si>
  <si>
    <t xml:space="preserve">طلاب المعاهد التقانية التابعة لوزارة التعليم العالي </t>
  </si>
  <si>
    <t>مستجدون</t>
  </si>
  <si>
    <t>ذكور</t>
  </si>
  <si>
    <t>إناث</t>
  </si>
  <si>
    <t>مجموع</t>
  </si>
  <si>
    <t xml:space="preserve">المعهد العالي للبحوث البحرية </t>
  </si>
  <si>
    <t xml:space="preserve">المعهد العالي لبحوث البيئة </t>
  </si>
  <si>
    <t>مج</t>
  </si>
  <si>
    <t>كلية اللغات الحية والعلوم الانسانية
(لغة انكليزية)</t>
  </si>
  <si>
    <t>الإدارة قسم التسويق الالكتروني والدعاية والإعلان</t>
  </si>
  <si>
    <t xml:space="preserve">إجمالي طلاب المعاهد المتوسطة التابعة لوزارة التعليم العالي </t>
  </si>
  <si>
    <t xml:space="preserve">إجمالي معاهد الفرات </t>
  </si>
  <si>
    <t xml:space="preserve">م.ت. التنمية المستدامة </t>
  </si>
  <si>
    <t>م.ت. المكننة الزراعية بالقامشلي</t>
  </si>
  <si>
    <t>م.ت.بيطري الحسكة</t>
  </si>
  <si>
    <t>م.ت. للمحاسبة والتمويل بالرقة</t>
  </si>
  <si>
    <t>م.ت. بيطري الرقة</t>
  </si>
  <si>
    <t>م. ت. الزراعي - الرقة</t>
  </si>
  <si>
    <t>م.ت. الصناعات الغذائية ديرالزور</t>
  </si>
  <si>
    <t xml:space="preserve">معاهد جامعة الفرات </t>
  </si>
  <si>
    <t>تصحر تدمر</t>
  </si>
  <si>
    <t>زراعي سقيلبية</t>
  </si>
  <si>
    <t>زراعي حمص</t>
  </si>
  <si>
    <t>كمبيوترحماه</t>
  </si>
  <si>
    <t>كمبيوترحمص</t>
  </si>
  <si>
    <t>البيطري</t>
  </si>
  <si>
    <t>الهندسي</t>
  </si>
  <si>
    <t xml:space="preserve">إجمالي طلاب معاهد تشرين </t>
  </si>
  <si>
    <t>م.ت. الحاسوب</t>
  </si>
  <si>
    <t>م.ت الهندسي</t>
  </si>
  <si>
    <t>م.ت. الطبي</t>
  </si>
  <si>
    <t>م.ت. الزراعي</t>
  </si>
  <si>
    <t>م.ت. لإدارة الأعمال والتسويق</t>
  </si>
  <si>
    <t>م.ت.للمحاسبة والتمويل</t>
  </si>
  <si>
    <t xml:space="preserve">معاهد جامعة تشرين </t>
  </si>
  <si>
    <t xml:space="preserve">إجمالي طلاب معاهد حلب </t>
  </si>
  <si>
    <t>م.ت. لادارة الاعمال والتسويق</t>
  </si>
  <si>
    <t>م.ت.البيطري</t>
  </si>
  <si>
    <t xml:space="preserve">م.ت. الزراعي ادلب </t>
  </si>
  <si>
    <t xml:space="preserve">م.ت. الحاسب ادلب </t>
  </si>
  <si>
    <t xml:space="preserve">م.ت. حاسب حلب </t>
  </si>
  <si>
    <t xml:space="preserve">م.ت. العلوم المالية والمصرفية ادلب </t>
  </si>
  <si>
    <t xml:space="preserve">م.ت. العلوم المالية والمصرفية حلب </t>
  </si>
  <si>
    <t>م.ت. الزراعي حلب</t>
  </si>
  <si>
    <t>م.ت. الهندسي</t>
  </si>
  <si>
    <t>م.ت. طب الاسنان</t>
  </si>
  <si>
    <t xml:space="preserve">معاهد جامعة حلب </t>
  </si>
  <si>
    <t>م.ت.للمحاسبة والتمويل بدمشق</t>
  </si>
  <si>
    <t>م.ت.للمحاسبة والتمويل بدرعا</t>
  </si>
  <si>
    <t>م.ت.لطب الأسنان بدمشق</t>
  </si>
  <si>
    <t>م.ت.لإدارة الأعمال والتسويق بدمشق</t>
  </si>
  <si>
    <t>م.ت.الطبي بالنبك</t>
  </si>
  <si>
    <t>م.ت.الطبي بدمشق</t>
  </si>
  <si>
    <t>م.ت.الزراعي بالقنيطرة</t>
  </si>
  <si>
    <t>م.ت.الزراعي بالسويداء</t>
  </si>
  <si>
    <t>م.ت.الزراعي بدرعا</t>
  </si>
  <si>
    <t>م.ت.الزراعي بدمشق</t>
  </si>
  <si>
    <t>م.ت.للحاسوب بدرعا</t>
  </si>
  <si>
    <t>م.ت.للحاسوب بدمشق</t>
  </si>
  <si>
    <t>م.ت.الهندسي بدمشق</t>
  </si>
  <si>
    <t>م.ت.للهندسة الميكانيكية والكهربائية بدمشق</t>
  </si>
  <si>
    <t xml:space="preserve">معاهد جامعة دمشق </t>
  </si>
  <si>
    <t xml:space="preserve">إجمالي طلاب معاهد البعث </t>
  </si>
  <si>
    <t>م.ت. طبي للطوارئ</t>
  </si>
  <si>
    <t>م.ت. تصحر تدمر</t>
  </si>
  <si>
    <t>م.ت. زراعي سقيلبية</t>
  </si>
  <si>
    <t>م.ت. زراعي حمص</t>
  </si>
  <si>
    <t>م.ت.كمبيوترحماه</t>
  </si>
  <si>
    <t>م.ت.كمبيوترحمص</t>
  </si>
  <si>
    <t>م.ت.طب الاسنان</t>
  </si>
  <si>
    <t>م.ت.الهندسي</t>
  </si>
  <si>
    <t xml:space="preserve">معاهد جامعة البعث </t>
  </si>
  <si>
    <t xml:space="preserve">م.ت. الحاسوب- </t>
  </si>
  <si>
    <t>م.ت. الطبي-</t>
  </si>
  <si>
    <t>م.ت. لإدارة الأعمال والتسويق- تشرين</t>
  </si>
  <si>
    <t>م.ت.للمحاسبة والتمويل- تشرين</t>
  </si>
  <si>
    <t>إجمالي طلاب الدراسات</t>
  </si>
  <si>
    <t>الدرجة</t>
  </si>
  <si>
    <t xml:space="preserve">المعاهد العليا </t>
  </si>
  <si>
    <t>المعاهد العليا</t>
  </si>
  <si>
    <t xml:space="preserve">مجموع طلاب الجامعات الحكومية </t>
  </si>
  <si>
    <t>تعميق برنامج التدريب التربوي</t>
  </si>
  <si>
    <t xml:space="preserve">م. ت. للري الحديث بالرقة </t>
  </si>
  <si>
    <t>م.ت. الزراعي - الحسكة</t>
  </si>
  <si>
    <t>م.ت. بيطري الحسكة</t>
  </si>
  <si>
    <t>الاداب الرابعة</t>
  </si>
  <si>
    <t>العلوم الإدارية</t>
  </si>
  <si>
    <t>العلوم الرابعة</t>
  </si>
  <si>
    <t>م.ت. بيطري - اللاذقية</t>
  </si>
  <si>
    <t>م.ت للطاقة الشمسية - طرطوس</t>
  </si>
  <si>
    <t>ذ</t>
  </si>
  <si>
    <t>أ</t>
  </si>
  <si>
    <t>الخاصة للعلوم والفنون</t>
  </si>
  <si>
    <t>العمارة الداخلية</t>
  </si>
  <si>
    <t>الاتصالات البصرية</t>
  </si>
  <si>
    <t>الجزيرة الخاصة</t>
  </si>
  <si>
    <t>الهندسة</t>
  </si>
  <si>
    <t>المدنية</t>
  </si>
  <si>
    <t>المعمارية</t>
  </si>
  <si>
    <t>المعلوماتية</t>
  </si>
  <si>
    <t>العربية الخاصة للعلوم والتكنولوجيا</t>
  </si>
  <si>
    <t xml:space="preserve">المعهد العالي لللغات </t>
  </si>
  <si>
    <t>أعداد طلاب المعاهد العليا للعام الدراسي 2012-2013</t>
  </si>
  <si>
    <t>أعداد طلاب الجامعة الافتراضية 2012-2013</t>
  </si>
  <si>
    <t>الحقوق الثالثة</t>
  </si>
  <si>
    <t>أعداد طلاب ومستجدين المرحلة الجامعية الأولى للعام الدراسي 2012-2013 تعليم موازي</t>
  </si>
  <si>
    <t>أعداد طلاب ومستجدين المرحلة الجامعية الأولى للعام الدراسي 2012-2013 تعليم إجمالي</t>
  </si>
  <si>
    <t xml:space="preserve">ماجستير تأهيل وتخصص </t>
  </si>
  <si>
    <t>أعداد طلاب الدراسات العليا للعام الدراسي 2012-2013  / تعليم موازي</t>
  </si>
  <si>
    <t>أعداد طلاب الدراسات العليا للعام الدراسي 2012-2013  / تعليم إجمالي</t>
  </si>
  <si>
    <t>دبلوم التأهيل التربوي</t>
  </si>
  <si>
    <t>أعداد طلاب التعليم المفتوح للعام الدراسي 2012-2013</t>
  </si>
  <si>
    <t>ترجمة - انكليزي</t>
  </si>
  <si>
    <t>ترجمة -فرنسي</t>
  </si>
  <si>
    <t>م.ت. للنقل البحري</t>
  </si>
  <si>
    <t>طلاب ربيع 2012</t>
  </si>
  <si>
    <t>طلاب خريف 2012</t>
  </si>
  <si>
    <t xml:space="preserve">معهد الشام العالي </t>
  </si>
  <si>
    <t xml:space="preserve">الشريعة والقانون </t>
  </si>
  <si>
    <t xml:space="preserve">أصول الدين والفلسفة </t>
  </si>
  <si>
    <t xml:space="preserve">الدراسات الاسلامية والعربية </t>
  </si>
  <si>
    <t xml:space="preserve">اللغة العربية </t>
  </si>
  <si>
    <t xml:space="preserve">فرع مجمع الفتح الاسلامي </t>
  </si>
  <si>
    <t>هندسة طبية</t>
  </si>
  <si>
    <t xml:space="preserve">الاجازة في الاعلام والاتصال </t>
  </si>
  <si>
    <t xml:space="preserve">الجامعة السورية الخاصة </t>
  </si>
  <si>
    <t xml:space="preserve">الطب البشري </t>
  </si>
  <si>
    <t xml:space="preserve">هندسة الحاسوب والمعلوماتية </t>
  </si>
  <si>
    <t xml:space="preserve">هندسة البترول </t>
  </si>
  <si>
    <t xml:space="preserve">كلية الترجمة واللغات </t>
  </si>
  <si>
    <t>هندسة الحاسوب</t>
  </si>
  <si>
    <t>هندسة الإتصالات</t>
  </si>
  <si>
    <t xml:space="preserve">المحاسبة </t>
  </si>
  <si>
    <t>جامعة الشهباء ( الخليج 0 حلب )</t>
  </si>
  <si>
    <t xml:space="preserve">جامعة ايبلا الخاصة </t>
  </si>
  <si>
    <t xml:space="preserve">العمارة </t>
  </si>
  <si>
    <t xml:space="preserve">علوم ادارية </t>
  </si>
  <si>
    <t xml:space="preserve">علوم سياسية </t>
  </si>
  <si>
    <t xml:space="preserve">ترجمة </t>
  </si>
  <si>
    <t xml:space="preserve">جامعة الرشيد الدولية </t>
  </si>
  <si>
    <t xml:space="preserve">علوم الادارة </t>
  </si>
  <si>
    <t xml:space="preserve">   الجمهورية العربية السورية  </t>
  </si>
  <si>
    <t xml:space="preserve">      وزارة التعليم العالي</t>
  </si>
  <si>
    <t>إجمالي طلاب التعليم العالي للعام 2012-2013</t>
  </si>
  <si>
    <t>طالبات مدرسة التمريض</t>
  </si>
  <si>
    <t xml:space="preserve">طلاب المرحلة الجامعية الاولى </t>
  </si>
  <si>
    <t xml:space="preserve">طلاب الدراسات العليا </t>
  </si>
  <si>
    <t xml:space="preserve">طلاب التعليم المفتوح </t>
  </si>
  <si>
    <t xml:space="preserve">تعليم إجمالي </t>
  </si>
  <si>
    <t xml:space="preserve">تعليم موازي </t>
  </si>
  <si>
    <t xml:space="preserve">طلاب المعاهد المتوسطة </t>
  </si>
  <si>
    <t xml:space="preserve">مدرسة التمريض </t>
  </si>
  <si>
    <t xml:space="preserve">إناث </t>
  </si>
  <si>
    <t xml:space="preserve">البيان </t>
  </si>
  <si>
    <t xml:space="preserve">جامعة دمشق </t>
  </si>
  <si>
    <t xml:space="preserve">جامعة الفرات </t>
  </si>
  <si>
    <t xml:space="preserve">جامعة البعث </t>
  </si>
  <si>
    <t xml:space="preserve">جامعة تشرين </t>
  </si>
  <si>
    <t xml:space="preserve">جامعة حلب  </t>
  </si>
  <si>
    <t>خريجين</t>
  </si>
  <si>
    <t>أعداد خريجين الدراسات العليا للعام الدراسي 2012-2013  / تعليم إجمالي</t>
  </si>
  <si>
    <t>خريجين ربيع 2013</t>
  </si>
  <si>
    <t>خريجين خريف 2013</t>
  </si>
  <si>
    <t>أعداد خريجين التعليم المفتوح للعام الدراسي 2012-2013</t>
  </si>
  <si>
    <t xml:space="preserve">طلاب ومستجدي وخريجين المعاهد المتوسطة التابعة لوزارة التعليم العالي (التعليم الموازي)  للعام الدراسي 2012-2013  </t>
  </si>
  <si>
    <t xml:space="preserve">طلاب ومستجدي وخريجين المعاهد المتوسطة التابعة لوزارة التعليم العالي (التعليم الاجمالي)  للعام الدراسي 2012-2013  </t>
  </si>
  <si>
    <t>استاذ</t>
  </si>
  <si>
    <t>استاذ مساعد</t>
  </si>
  <si>
    <t>مدرس</t>
  </si>
  <si>
    <t xml:space="preserve">معيد </t>
  </si>
  <si>
    <t xml:space="preserve">متعاقد </t>
  </si>
  <si>
    <t>فني</t>
  </si>
  <si>
    <t>الاعلام</t>
  </si>
  <si>
    <t>التربية</t>
  </si>
  <si>
    <t>المعهد العالي للغات</t>
  </si>
  <si>
    <t xml:space="preserve">المعهد العالي التنمية الادارية </t>
  </si>
  <si>
    <t>المعهد العالي لبحوث الليزر</t>
  </si>
  <si>
    <t>الزراعة الثالثة</t>
  </si>
  <si>
    <t>العدد التراكمي للموفدين</t>
  </si>
  <si>
    <t>المعهد العالي للترجمة</t>
  </si>
  <si>
    <t>الزراعة الثانية</t>
  </si>
  <si>
    <t>التربية الرابعة</t>
  </si>
  <si>
    <t>هندسة الكهرباء والميكانيك</t>
  </si>
  <si>
    <t xml:space="preserve">الزراعة </t>
  </si>
  <si>
    <t xml:space="preserve">الزراعة الثانية </t>
  </si>
  <si>
    <t>العلوم الادارية</t>
  </si>
  <si>
    <t xml:space="preserve"> الاداب الاولى</t>
  </si>
  <si>
    <t xml:space="preserve"> الاداب الثانية</t>
  </si>
  <si>
    <t xml:space="preserve"> الاداب الثالثة</t>
  </si>
  <si>
    <t xml:space="preserve"> التربية  الاولى</t>
  </si>
  <si>
    <t>المعهد العالي للترجمة والترجمة الفورية</t>
  </si>
  <si>
    <t>المعهد العالي للبحوث والدراسات الزلزالية</t>
  </si>
  <si>
    <t>المعهد العالي لبحوث البيئة</t>
  </si>
  <si>
    <t>المعهد العالي للبحوث البحرية</t>
  </si>
  <si>
    <t>الموفدين خلال 2011</t>
  </si>
  <si>
    <t>العائدين خلال 2011</t>
  </si>
  <si>
    <t>إجمالي</t>
  </si>
  <si>
    <t xml:space="preserve">هندسة الكهرباء والميكانيك                                                                                                                        </t>
  </si>
  <si>
    <t>الزراعة</t>
  </si>
  <si>
    <t>التربية الثانية</t>
  </si>
  <si>
    <t>عدد الموفدين والعائدين من الإيفاد للعام الدراسي 2012-2013</t>
  </si>
  <si>
    <t>عدد أعضاء الهيئة التعليمية في الجامعات السورية للعام 2012-2013</t>
  </si>
  <si>
    <t>هندسة تكنولوجيا المعلومات والاتصالات</t>
  </si>
  <si>
    <t>اسم الجامعة</t>
  </si>
  <si>
    <t>المستجدين</t>
  </si>
  <si>
    <t>الخريجين</t>
  </si>
  <si>
    <t xml:space="preserve"> </t>
  </si>
  <si>
    <t>جامعة القلمون الخاصة</t>
  </si>
  <si>
    <t>تقانة معلوماتية</t>
  </si>
  <si>
    <t>تصميم داخلي</t>
  </si>
  <si>
    <t>اتصالات</t>
  </si>
  <si>
    <t>تمويل وبنوك</t>
  </si>
  <si>
    <t>نظم معلومات إدارية</t>
  </si>
  <si>
    <t>عمارة</t>
  </si>
  <si>
    <t>الجامعة السورية الخاصة</t>
  </si>
  <si>
    <t>هندسة حاسوب</t>
  </si>
  <si>
    <t>بترول</t>
  </si>
  <si>
    <t>جامعة الرشيد الخاصة</t>
  </si>
  <si>
    <t>معلوماتية</t>
  </si>
  <si>
    <t>جامعة الجزيرة الخاصة</t>
  </si>
  <si>
    <t>مدني</t>
  </si>
  <si>
    <t xml:space="preserve">جامعة الأندلس الخاصة </t>
  </si>
  <si>
    <t xml:space="preserve">جامعة إيبلا الخاصة </t>
  </si>
  <si>
    <t>علوم إدارية</t>
  </si>
  <si>
    <t>علوم سياسية</t>
  </si>
  <si>
    <t>ترجمة</t>
  </si>
  <si>
    <t>صيدلة</t>
  </si>
  <si>
    <t>الجامعة العربية الدولية الخاصة(اوتوستراد درعا)</t>
  </si>
  <si>
    <t>فنون</t>
  </si>
  <si>
    <t>الجامعة الدولية الخاصة للعلوم والتكنولوجيا (اوتوستراد درعا)</t>
  </si>
  <si>
    <t>هندسة كهربائية</t>
  </si>
  <si>
    <t>طب أسنان</t>
  </si>
  <si>
    <t>تصميم غرافيكي</t>
  </si>
  <si>
    <t>جامعة الاتحاد الخاصة (الرقة)</t>
  </si>
  <si>
    <t>جامعة الاتحاد الخاصة (منبج)</t>
  </si>
  <si>
    <t>الأكاديمية العربية للعلوم والتكنولوجيا والنقل البحري</t>
  </si>
  <si>
    <t>إدارة لوجستيات التجارة (النقل الدولي)</t>
  </si>
  <si>
    <t>جامعة الحواش الخاصة</t>
  </si>
  <si>
    <t>تجميل</t>
  </si>
  <si>
    <t>جامعة الوادي الخاصة</t>
  </si>
  <si>
    <t>حاسبات</t>
  </si>
  <si>
    <t>جامعة اليرموك الخاصة</t>
  </si>
  <si>
    <t>نظم اتصالات ومعلومات</t>
  </si>
  <si>
    <t>هندسة برمجيات</t>
  </si>
  <si>
    <t>جامعة الشهباء الخاصة</t>
  </si>
  <si>
    <t>الأعمال الإدارية</t>
  </si>
  <si>
    <t>هندسة معلوماتية</t>
  </si>
  <si>
    <t>الجامعة العربية الخاصة للعلوم والتكنولوجيا</t>
  </si>
  <si>
    <t>الترجمة</t>
  </si>
  <si>
    <t>هندسة صناعات بترولية</t>
  </si>
  <si>
    <t>هندسة صناعات كيميائية</t>
  </si>
  <si>
    <t>جامعة قرطبة الخاصة (حلب)</t>
  </si>
  <si>
    <t>جامعة قرطبة الخاصة (القامشلي)</t>
  </si>
  <si>
    <t>إنكليزي</t>
  </si>
  <si>
    <t>هندسة نظم الحاسوب</t>
  </si>
  <si>
    <t>أعداد الطلاب والمستجدين في الجامعات الخاصة حسب الجنس للعام الدراسي 2012-2013</t>
  </si>
  <si>
    <t xml:space="preserve">المعلوماتية </t>
  </si>
  <si>
    <t xml:space="preserve">الكليات الطبية </t>
  </si>
  <si>
    <t>العلوم الانسانية</t>
  </si>
  <si>
    <t>قسم حاسبات</t>
  </si>
  <si>
    <t>قسم اتصالات</t>
  </si>
  <si>
    <t>قسم ادارة اعمال</t>
  </si>
  <si>
    <t>قسم تسويق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</si>
</sst>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Arial"/>
      <family val="2"/>
      <charset val="178"/>
      <scheme val="minor"/>
    </font>
    <font>
      <b/>
      <sz val="16"/>
      <name val="Simplified Arabic"/>
      <family val="1"/>
    </font>
    <font>
      <sz val="14"/>
      <name val="Simplified Arabic"/>
      <family val="1"/>
    </font>
    <font>
      <sz val="14"/>
      <color theme="1"/>
      <name val="Simplified Arabic"/>
      <family val="1"/>
    </font>
    <font>
      <sz val="14"/>
      <color indexed="8"/>
      <name val="Simplified Arabic"/>
      <family val="1"/>
    </font>
    <font>
      <b/>
      <sz val="14"/>
      <color theme="1"/>
      <name val="Simplified Arabic"/>
      <family val="1"/>
    </font>
    <font>
      <b/>
      <sz val="14"/>
      <name val="Simplified Arabic"/>
      <family val="1"/>
    </font>
    <font>
      <sz val="14"/>
      <color theme="1"/>
      <name val="Andalus"/>
      <family val="1"/>
    </font>
    <font>
      <b/>
      <sz val="16"/>
      <color theme="1"/>
      <name val="Simplified Arabic"/>
      <family val="1"/>
    </font>
    <font>
      <sz val="16"/>
      <color theme="1"/>
      <name val="Simplified Arabic"/>
      <family val="1"/>
    </font>
    <font>
      <b/>
      <sz val="18"/>
      <color theme="1"/>
      <name val="Simplified Arabic"/>
      <family val="1"/>
    </font>
    <font>
      <sz val="16"/>
      <color theme="1"/>
      <name val="Arial"/>
      <family val="2"/>
      <charset val="178"/>
      <scheme val="minor"/>
    </font>
    <font>
      <b/>
      <sz val="14"/>
      <color theme="1"/>
      <name val="Simplified Arabic"/>
      <charset val="178"/>
    </font>
    <font>
      <sz val="14"/>
      <color theme="1"/>
      <name val="Simplified Arabic"/>
      <charset val="178"/>
    </font>
    <font>
      <sz val="14"/>
      <color theme="1"/>
      <name val="Arial"/>
      <family val="2"/>
      <charset val="178"/>
      <scheme val="minor"/>
    </font>
    <font>
      <b/>
      <sz val="14"/>
      <color theme="1"/>
      <name val="Arial"/>
      <family val="2"/>
      <scheme val="minor"/>
    </font>
    <font>
      <sz val="18"/>
      <color theme="1"/>
      <name val="Arial"/>
      <family val="2"/>
      <scheme val="minor"/>
    </font>
    <font>
      <sz val="14"/>
      <name val="Simplified Arabic"/>
      <charset val="178"/>
    </font>
    <font>
      <sz val="12"/>
      <name val="Times New Roman"/>
      <family val="1"/>
    </font>
    <font>
      <sz val="12"/>
      <name val="Arial"/>
      <family val="2"/>
      <charset val="178"/>
    </font>
    <font>
      <sz val="14"/>
      <name val="Arial"/>
      <family val="2"/>
      <charset val="178"/>
      <scheme val="minor"/>
    </font>
    <font>
      <sz val="14"/>
      <color rgb="FFFF0000"/>
      <name val="Arial"/>
      <family val="2"/>
      <charset val="178"/>
      <scheme val="minor"/>
    </font>
    <font>
      <sz val="9"/>
      <color theme="1"/>
      <name val="Arial"/>
      <family val="2"/>
      <charset val="178"/>
      <scheme val="minor"/>
    </font>
    <font>
      <sz val="9"/>
      <color indexed="8"/>
      <name val="Calibri"/>
      <family val="2"/>
      <charset val="178"/>
    </font>
    <font>
      <b/>
      <sz val="11"/>
      <color theme="1"/>
      <name val="Arial"/>
      <family val="2"/>
      <charset val="178"/>
      <scheme val="minor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4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FADD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7">
    <xf numFmtId="0" fontId="0" fillId="0" borderId="0" xfId="0"/>
    <xf numFmtId="1" fontId="1" fillId="0" borderId="0" xfId="0" applyNumberFormat="1" applyFont="1" applyFill="1" applyBorder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3" fillId="0" borderId="0" xfId="0" applyFont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readingOrder="2"/>
    </xf>
    <xf numFmtId="0" fontId="4" fillId="0" borderId="1" xfId="0" applyFont="1" applyFill="1" applyBorder="1" applyAlignment="1">
      <alignment horizontal="center" vertical="center" readingOrder="2"/>
    </xf>
    <xf numFmtId="0" fontId="4" fillId="2" borderId="1" xfId="0" applyFont="1" applyFill="1" applyBorder="1" applyAlignment="1">
      <alignment horizontal="center" vertical="center" readingOrder="2"/>
    </xf>
    <xf numFmtId="0" fontId="3" fillId="6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vertical="center" wrapText="1" readingOrder="2"/>
    </xf>
    <xf numFmtId="0" fontId="9" fillId="4" borderId="1" xfId="0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2"/>
    </xf>
    <xf numFmtId="1" fontId="9" fillId="0" borderId="1" xfId="0" applyNumberFormat="1" applyFont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2" fillId="0" borderId="7" xfId="0" applyFont="1" applyFill="1" applyBorder="1" applyAlignment="1">
      <alignment horizontal="center" vertical="center" wrapText="1" readingOrder="2"/>
    </xf>
    <xf numFmtId="0" fontId="3" fillId="0" borderId="7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3" fillId="0" borderId="7" xfId="0" applyFont="1" applyFill="1" applyBorder="1" applyAlignment="1">
      <alignment horizontal="center" vertical="center" readingOrder="2"/>
    </xf>
    <xf numFmtId="0" fontId="2" fillId="0" borderId="7" xfId="0" applyFont="1" applyFill="1" applyBorder="1" applyAlignment="1">
      <alignment horizontal="center" vertical="center" readingOrder="2"/>
    </xf>
    <xf numFmtId="0" fontId="2" fillId="2" borderId="7" xfId="0" applyFont="1" applyFill="1" applyBorder="1" applyAlignment="1">
      <alignment horizontal="center" vertical="center" readingOrder="2"/>
    </xf>
    <xf numFmtId="0" fontId="4" fillId="0" borderId="7" xfId="0" applyFont="1" applyFill="1" applyBorder="1" applyAlignment="1">
      <alignment horizontal="center" vertical="center" wrapText="1" readingOrder="2"/>
    </xf>
    <xf numFmtId="0" fontId="4" fillId="2" borderId="7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2"/>
    </xf>
    <xf numFmtId="1" fontId="3" fillId="0" borderId="0" xfId="0" applyNumberFormat="1" applyFont="1" applyAlignment="1">
      <alignment horizontal="center" vertical="center" readingOrder="2"/>
    </xf>
    <xf numFmtId="0" fontId="3" fillId="4" borderId="1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" fillId="0" borderId="1" xfId="0" applyNumberFormat="1" applyFont="1" applyFill="1" applyBorder="1" applyAlignment="1">
      <alignment horizontal="center" vertical="center" wrapText="1" readingOrder="2"/>
    </xf>
    <xf numFmtId="1" fontId="3" fillId="0" borderId="1" xfId="0" applyNumberFormat="1" applyFont="1" applyFill="1" applyBorder="1" applyAlignment="1">
      <alignment horizontal="center" vertical="center" readingOrder="2"/>
    </xf>
    <xf numFmtId="0" fontId="3" fillId="0" borderId="0" xfId="0" applyFont="1" applyAlignment="1">
      <alignment wrapText="1" readingOrder="2"/>
    </xf>
    <xf numFmtId="0" fontId="9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readingOrder="2"/>
    </xf>
    <xf numFmtId="1" fontId="2" fillId="3" borderId="1" xfId="0" applyNumberFormat="1" applyFont="1" applyFill="1" applyBorder="1" applyAlignment="1">
      <alignment horizontal="center" vertical="center" wrapText="1" readingOrder="2"/>
    </xf>
    <xf numFmtId="1" fontId="2" fillId="0" borderId="1" xfId="0" applyNumberFormat="1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 readingOrder="2"/>
    </xf>
    <xf numFmtId="1" fontId="2" fillId="4" borderId="1" xfId="0" applyNumberFormat="1" applyFont="1" applyFill="1" applyBorder="1" applyAlignment="1">
      <alignment horizontal="center" vertical="center" wrapText="1" readingOrder="2"/>
    </xf>
    <xf numFmtId="1" fontId="2" fillId="2" borderId="1" xfId="0" applyNumberFormat="1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readingOrder="2"/>
    </xf>
    <xf numFmtId="0" fontId="3" fillId="4" borderId="1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textRotation="90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" fillId="3" borderId="1" xfId="0" applyNumberFormat="1" applyFont="1" applyFill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wrapText="1" readingOrder="2"/>
    </xf>
    <xf numFmtId="0" fontId="2" fillId="2" borderId="1" xfId="0" applyNumberFormat="1" applyFont="1" applyFill="1" applyBorder="1" applyAlignment="1">
      <alignment horizontal="center" vertical="center" wrapText="1" readingOrder="2"/>
    </xf>
    <xf numFmtId="0" fontId="2" fillId="0" borderId="1" xfId="0" applyNumberFormat="1" applyFont="1" applyBorder="1" applyAlignment="1">
      <alignment horizontal="center" vertical="center" wrapText="1" readingOrder="2"/>
    </xf>
    <xf numFmtId="0" fontId="2" fillId="2" borderId="1" xfId="0" applyNumberFormat="1" applyFont="1" applyFill="1" applyBorder="1" applyAlignment="1">
      <alignment horizontal="center" vertical="center" readingOrder="2"/>
    </xf>
    <xf numFmtId="0" fontId="3" fillId="0" borderId="0" xfId="0" applyNumberFormat="1" applyFont="1" applyAlignment="1">
      <alignment horizontal="center" vertical="center" readingOrder="2"/>
    </xf>
    <xf numFmtId="0" fontId="2" fillId="0" borderId="1" xfId="0" applyNumberFormat="1" applyFont="1" applyBorder="1" applyAlignment="1">
      <alignment horizontal="center" vertical="center" readingOrder="2"/>
    </xf>
    <xf numFmtId="0" fontId="2" fillId="0" borderId="1" xfId="0" applyNumberFormat="1" applyFont="1" applyFill="1" applyBorder="1" applyAlignment="1">
      <alignment horizontal="center" vertical="center" readingOrder="2"/>
    </xf>
    <xf numFmtId="0" fontId="3" fillId="0" borderId="1" xfId="0" applyNumberFormat="1" applyFont="1" applyBorder="1" applyAlignment="1">
      <alignment horizontal="center" vertical="center" readingOrder="2"/>
    </xf>
    <xf numFmtId="0" fontId="3" fillId="0" borderId="1" xfId="0" applyNumberFormat="1" applyFont="1" applyBorder="1" applyAlignment="1">
      <alignment horizontal="center" vertical="center" wrapText="1" readingOrder="2"/>
    </xf>
    <xf numFmtId="0" fontId="3" fillId="2" borderId="1" xfId="0" applyNumberFormat="1" applyFont="1" applyFill="1" applyBorder="1" applyAlignment="1">
      <alignment horizontal="center" vertical="center" readingOrder="2"/>
    </xf>
    <xf numFmtId="0" fontId="3" fillId="0" borderId="0" xfId="0" applyNumberFormat="1" applyFont="1" applyAlignment="1">
      <alignment horizontal="center" vertical="center" wrapText="1" readingOrder="2"/>
    </xf>
    <xf numFmtId="0" fontId="3" fillId="0" borderId="0" xfId="0" applyNumberFormat="1" applyFont="1"/>
    <xf numFmtId="0" fontId="3" fillId="0" borderId="0" xfId="0" applyNumberFormat="1" applyFont="1" applyAlignment="1">
      <alignment readingOrder="2"/>
    </xf>
    <xf numFmtId="1" fontId="9" fillId="4" borderId="1" xfId="0" applyNumberFormat="1" applyFont="1" applyFill="1" applyBorder="1" applyAlignment="1">
      <alignment horizontal="center" vertical="center" wrapText="1" readingOrder="2"/>
    </xf>
    <xf numFmtId="1" fontId="9" fillId="2" borderId="1" xfId="0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3" fillId="4" borderId="1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" fillId="0" borderId="1" xfId="0" applyNumberFormat="1" applyFont="1" applyBorder="1" applyAlignment="1">
      <alignment horizontal="center" vertical="center" wrapText="1" readingOrder="2"/>
    </xf>
    <xf numFmtId="0" fontId="2" fillId="2" borderId="1" xfId="0" applyNumberFormat="1" applyFont="1" applyFill="1" applyBorder="1" applyAlignment="1">
      <alignment horizontal="center" vertical="center" wrapText="1" readingOrder="2"/>
    </xf>
    <xf numFmtId="0" fontId="2" fillId="2" borderId="1" xfId="0" applyNumberFormat="1" applyFont="1" applyFill="1" applyBorder="1" applyAlignment="1">
      <alignment horizontal="center" vertical="center" readingOrder="2"/>
    </xf>
    <xf numFmtId="0" fontId="3" fillId="2" borderId="1" xfId="0" applyNumberFormat="1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readingOrder="2"/>
    </xf>
    <xf numFmtId="0" fontId="0" fillId="0" borderId="0" xfId="0" applyFont="1" applyFill="1" applyAlignment="1">
      <alignment vertical="center"/>
    </xf>
    <xf numFmtId="0" fontId="0" fillId="0" borderId="0" xfId="0" applyFill="1" applyAlignment="1"/>
    <xf numFmtId="0" fontId="14" fillId="0" borderId="0" xfId="0" applyFont="1" applyFill="1" applyAlignment="1"/>
    <xf numFmtId="0" fontId="15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readingOrder="2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readingOrder="2"/>
    </xf>
    <xf numFmtId="0" fontId="13" fillId="0" borderId="10" xfId="0" applyFont="1" applyFill="1" applyBorder="1" applyAlignment="1">
      <alignment horizontal="center" vertical="center" readingOrder="2"/>
    </xf>
    <xf numFmtId="0" fontId="2" fillId="0" borderId="1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 wrapText="1" readingOrder="2"/>
    </xf>
    <xf numFmtId="1" fontId="17" fillId="0" borderId="1" xfId="0" applyNumberFormat="1" applyFont="1" applyFill="1" applyBorder="1" applyAlignment="1">
      <alignment horizontal="center" vertical="center" wrapText="1" readingOrder="2"/>
    </xf>
    <xf numFmtId="1" fontId="17" fillId="0" borderId="1" xfId="0" applyNumberFormat="1" applyFont="1" applyFill="1" applyBorder="1" applyAlignment="1">
      <alignment horizontal="center" vertical="center" readingOrder="2"/>
    </xf>
    <xf numFmtId="1" fontId="17" fillId="4" borderId="1" xfId="0" applyNumberFormat="1" applyFont="1" applyFill="1" applyBorder="1" applyAlignment="1">
      <alignment horizontal="center" vertical="center" wrapText="1" readingOrder="2"/>
    </xf>
    <xf numFmtId="1" fontId="17" fillId="3" borderId="1" xfId="0" applyNumberFormat="1" applyFont="1" applyFill="1" applyBorder="1" applyAlignment="1">
      <alignment horizontal="center" vertical="center" wrapText="1" readingOrder="2"/>
    </xf>
    <xf numFmtId="1" fontId="17" fillId="3" borderId="1" xfId="0" applyNumberFormat="1" applyFont="1" applyFill="1" applyBorder="1" applyAlignment="1">
      <alignment horizontal="center" vertical="center" readingOrder="2"/>
    </xf>
    <xf numFmtId="0" fontId="17" fillId="0" borderId="1" xfId="0" applyFont="1" applyBorder="1" applyAlignment="1">
      <alignment horizontal="center" vertical="center" readingOrder="2"/>
    </xf>
    <xf numFmtId="1" fontId="13" fillId="2" borderId="1" xfId="0" applyNumberFormat="1" applyFont="1" applyFill="1" applyBorder="1" applyAlignment="1">
      <alignment horizontal="center" vertical="center" readingOrder="2"/>
    </xf>
    <xf numFmtId="0" fontId="13" fillId="2" borderId="1" xfId="0" applyFont="1" applyFill="1" applyBorder="1" applyAlignment="1">
      <alignment horizontal="center" vertical="center" readingOrder="2"/>
    </xf>
    <xf numFmtId="1" fontId="17" fillId="2" borderId="1" xfId="0" applyNumberFormat="1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1" fontId="2" fillId="2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 wrapText="1" readingOrder="2"/>
    </xf>
    <xf numFmtId="0" fontId="14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1" fontId="2" fillId="2" borderId="1" xfId="0" applyNumberFormat="1" applyFont="1" applyFill="1" applyBorder="1" applyAlignment="1">
      <alignment horizontal="center" vertical="center" readingOrder="2"/>
    </xf>
    <xf numFmtId="1" fontId="2" fillId="0" borderId="1" xfId="0" applyNumberFormat="1" applyFont="1" applyFill="1" applyBorder="1" applyAlignment="1">
      <alignment horizontal="center" vertical="center" readingOrder="2"/>
    </xf>
    <xf numFmtId="1" fontId="3" fillId="2" borderId="1" xfId="0" applyNumberFormat="1" applyFont="1" applyFill="1" applyBorder="1" applyAlignment="1">
      <alignment horizontal="center" vertical="center" readingOrder="2"/>
    </xf>
    <xf numFmtId="0" fontId="13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 readingOrder="2"/>
    </xf>
    <xf numFmtId="1" fontId="3" fillId="4" borderId="1" xfId="0" applyNumberFormat="1" applyFont="1" applyFill="1" applyBorder="1" applyAlignment="1">
      <alignment horizontal="center" vertical="center" readingOrder="2"/>
    </xf>
    <xf numFmtId="1" fontId="2" fillId="3" borderId="1" xfId="0" applyNumberFormat="1" applyFont="1" applyFill="1" applyBorder="1" applyAlignment="1">
      <alignment horizontal="center" vertical="center" readingOrder="2"/>
    </xf>
    <xf numFmtId="0" fontId="3" fillId="3" borderId="1" xfId="0" applyFont="1" applyFill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0" fillId="0" borderId="0" xfId="0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 wrapText="1" readingOrder="2"/>
    </xf>
    <xf numFmtId="1" fontId="2" fillId="0" borderId="1" xfId="0" applyNumberFormat="1" applyFont="1" applyFill="1" applyBorder="1" applyAlignment="1">
      <alignment vertical="center" wrapText="1" readingOrder="2"/>
    </xf>
    <xf numFmtId="0" fontId="2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 readingOrder="2"/>
    </xf>
    <xf numFmtId="1" fontId="2" fillId="0" borderId="1" xfId="0" applyNumberFormat="1" applyFont="1" applyFill="1" applyBorder="1" applyAlignment="1">
      <alignment horizontal="center" vertical="center" wrapText="1" readingOrder="2"/>
    </xf>
    <xf numFmtId="1" fontId="2" fillId="3" borderId="1" xfId="0" applyNumberFormat="1" applyFont="1" applyFill="1" applyBorder="1" applyAlignment="1">
      <alignment horizontal="center" vertical="center" readingOrder="2"/>
    </xf>
    <xf numFmtId="1" fontId="2" fillId="0" borderId="1" xfId="0" applyNumberFormat="1" applyFont="1" applyFill="1" applyBorder="1" applyAlignment="1">
      <alignment horizontal="center" vertical="center" readingOrder="2"/>
    </xf>
    <xf numFmtId="0" fontId="23" fillId="0" borderId="1" xfId="0" applyFont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1" fontId="2" fillId="2" borderId="1" xfId="0" applyNumberFormat="1" applyFont="1" applyFill="1" applyBorder="1" applyAlignment="1">
      <alignment horizontal="center" vertical="center" readingOrder="2"/>
    </xf>
    <xf numFmtId="0" fontId="17" fillId="0" borderId="1" xfId="0" applyFont="1" applyFill="1" applyBorder="1" applyAlignment="1">
      <alignment horizontal="center" wrapText="1" readingOrder="2"/>
    </xf>
    <xf numFmtId="0" fontId="13" fillId="0" borderId="1" xfId="0" applyFont="1" applyBorder="1" applyAlignment="1">
      <alignment horizontal="center" vertical="top" wrapText="1" readingOrder="2"/>
    </xf>
    <xf numFmtId="0" fontId="13" fillId="4" borderId="1" xfId="0" applyFont="1" applyFill="1" applyBorder="1" applyAlignment="1">
      <alignment horizontal="center" vertical="top" wrapText="1" readingOrder="2"/>
    </xf>
    <xf numFmtId="0" fontId="13" fillId="0" borderId="1" xfId="0" applyFont="1" applyFill="1" applyBorder="1" applyAlignment="1">
      <alignment horizontal="center" vertical="top" wrapText="1" readingOrder="2"/>
    </xf>
    <xf numFmtId="0" fontId="5" fillId="3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readingOrder="2"/>
    </xf>
    <xf numFmtId="1" fontId="2" fillId="2" borderId="1" xfId="0" applyNumberFormat="1" applyFont="1" applyFill="1" applyBorder="1" applyAlignment="1">
      <alignment horizontal="center" vertical="center" wrapText="1" readingOrder="2"/>
    </xf>
    <xf numFmtId="1" fontId="2" fillId="4" borderId="1" xfId="0" applyNumberFormat="1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9" fillId="2" borderId="1" xfId="0" applyFont="1" applyFill="1" applyBorder="1" applyAlignment="1">
      <alignment horizontal="center" vertical="center" wrapText="1" readingOrder="2"/>
    </xf>
    <xf numFmtId="1" fontId="2" fillId="3" borderId="1" xfId="0" applyNumberFormat="1" applyFont="1" applyFill="1" applyBorder="1" applyAlignment="1">
      <alignment horizontal="center" vertical="center" wrapText="1" readingOrder="2"/>
    </xf>
    <xf numFmtId="1" fontId="2" fillId="0" borderId="1" xfId="0" applyNumberFormat="1" applyFont="1" applyFill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readingOrder="2"/>
    </xf>
    <xf numFmtId="0" fontId="8" fillId="2" borderId="1" xfId="0" applyFont="1" applyFill="1" applyBorder="1" applyAlignment="1">
      <alignment horizontal="center" vertical="center" wrapText="1" readingOrder="2"/>
    </xf>
    <xf numFmtId="1" fontId="2" fillId="4" borderId="1" xfId="0" applyNumberFormat="1" applyFont="1" applyFill="1" applyBorder="1" applyAlignment="1">
      <alignment horizontal="center" vertical="center" wrapText="1" readingOrder="2"/>
    </xf>
    <xf numFmtId="1" fontId="2" fillId="2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 readingOrder="2"/>
    </xf>
    <xf numFmtId="0" fontId="25" fillId="0" borderId="19" xfId="0" applyFont="1" applyBorder="1" applyAlignment="1">
      <alignment horizontal="center" vertical="center" wrapText="1" readingOrder="2"/>
    </xf>
    <xf numFmtId="0" fontId="25" fillId="0" borderId="20" xfId="0" applyFont="1" applyBorder="1" applyAlignment="1">
      <alignment horizontal="center" vertical="center" wrapText="1" readingOrder="2"/>
    </xf>
    <xf numFmtId="0" fontId="26" fillId="0" borderId="19" xfId="0" applyFont="1" applyBorder="1" applyAlignment="1">
      <alignment horizontal="center" vertical="center" wrapText="1" readingOrder="2"/>
    </xf>
    <xf numFmtId="0" fontId="28" fillId="0" borderId="19" xfId="0" applyFont="1" applyBorder="1" applyAlignment="1">
      <alignment horizontal="center" vertical="center" wrapText="1" readingOrder="2"/>
    </xf>
    <xf numFmtId="0" fontId="30" fillId="0" borderId="19" xfId="0" applyFont="1" applyBorder="1" applyAlignment="1">
      <alignment horizontal="center" vertical="center" wrapText="1" readingOrder="2"/>
    </xf>
    <xf numFmtId="0" fontId="0" fillId="0" borderId="2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1" fillId="0" borderId="19" xfId="0" applyFont="1" applyBorder="1" applyAlignment="1">
      <alignment horizontal="center" vertical="center" wrapText="1" readingOrder="2"/>
    </xf>
    <xf numFmtId="0" fontId="25" fillId="0" borderId="20" xfId="0" applyFont="1" applyBorder="1" applyAlignment="1">
      <alignment horizontal="right" vertical="center" wrapText="1" readingOrder="2"/>
    </xf>
    <xf numFmtId="0" fontId="2" fillId="8" borderId="1" xfId="0" applyNumberFormat="1" applyFont="1" applyFill="1" applyBorder="1" applyAlignment="1">
      <alignment horizontal="center" vertical="center" readingOrder="2"/>
    </xf>
    <xf numFmtId="0" fontId="3" fillId="8" borderId="0" xfId="0" applyNumberFormat="1" applyFont="1" applyFill="1" applyAlignment="1">
      <alignment horizontal="center" vertical="center" readingOrder="2"/>
    </xf>
    <xf numFmtId="0" fontId="2" fillId="9" borderId="1" xfId="0" applyNumberFormat="1" applyFont="1" applyFill="1" applyBorder="1" applyAlignment="1">
      <alignment horizontal="center" vertical="center" readingOrder="2"/>
    </xf>
    <xf numFmtId="0" fontId="3" fillId="9" borderId="0" xfId="0" applyNumberFormat="1" applyFont="1" applyFill="1" applyAlignment="1">
      <alignment horizontal="center" vertical="center" readingOrder="2"/>
    </xf>
    <xf numFmtId="0" fontId="2" fillId="10" borderId="1" xfId="0" applyNumberFormat="1" applyFont="1" applyFill="1" applyBorder="1" applyAlignment="1">
      <alignment horizontal="center" vertical="center" readingOrder="2"/>
    </xf>
    <xf numFmtId="0" fontId="2" fillId="0" borderId="1" xfId="0" applyNumberFormat="1" applyFont="1" applyBorder="1" applyAlignment="1">
      <alignment horizontal="center" vertical="center" wrapText="1" readingOrder="2"/>
    </xf>
    <xf numFmtId="0" fontId="2" fillId="2" borderId="1" xfId="0" applyNumberFormat="1" applyFont="1" applyFill="1" applyBorder="1" applyAlignment="1">
      <alignment horizontal="center" vertical="center" wrapText="1" readingOrder="2"/>
    </xf>
    <xf numFmtId="0" fontId="2" fillId="2" borderId="1" xfId="0" applyNumberFormat="1" applyFont="1" applyFill="1" applyBorder="1" applyAlignment="1">
      <alignment horizontal="center" vertical="center" readingOrder="2"/>
    </xf>
    <xf numFmtId="0" fontId="3" fillId="2" borderId="1" xfId="0" applyNumberFormat="1" applyFont="1" applyFill="1" applyBorder="1" applyAlignment="1">
      <alignment horizontal="center" vertical="center" readingOrder="2"/>
    </xf>
    <xf numFmtId="0" fontId="3" fillId="10" borderId="0" xfId="0" applyNumberFormat="1" applyFont="1" applyFill="1" applyAlignment="1">
      <alignment horizontal="center" vertical="center" readingOrder="2"/>
    </xf>
    <xf numFmtId="0" fontId="2" fillId="11" borderId="1" xfId="0" applyNumberFormat="1" applyFont="1" applyFill="1" applyBorder="1" applyAlignment="1">
      <alignment horizontal="center" vertical="center" readingOrder="2"/>
    </xf>
    <xf numFmtId="0" fontId="3" fillId="11" borderId="0" xfId="0" applyNumberFormat="1" applyFont="1" applyFill="1" applyAlignment="1">
      <alignment horizontal="center" vertical="center" readingOrder="2"/>
    </xf>
    <xf numFmtId="0" fontId="2" fillId="12" borderId="1" xfId="0" applyNumberFormat="1" applyFont="1" applyFill="1" applyBorder="1" applyAlignment="1">
      <alignment horizontal="center" vertical="center" readingOrder="2"/>
    </xf>
    <xf numFmtId="0" fontId="2" fillId="7" borderId="1" xfId="0" applyNumberFormat="1" applyFont="1" applyFill="1" applyBorder="1" applyAlignment="1">
      <alignment horizontal="center" vertical="center" readingOrder="2"/>
    </xf>
    <xf numFmtId="0" fontId="3" fillId="7" borderId="1" xfId="0" applyNumberFormat="1" applyFont="1" applyFill="1" applyBorder="1" applyAlignment="1">
      <alignment horizontal="center" vertical="center" readingOrder="2"/>
    </xf>
    <xf numFmtId="0" fontId="2" fillId="0" borderId="5" xfId="0" applyNumberFormat="1" applyFont="1" applyFill="1" applyBorder="1" applyAlignment="1">
      <alignment horizontal="center" vertical="center" wrapText="1" readingOrder="2"/>
    </xf>
    <xf numFmtId="1" fontId="2" fillId="4" borderId="1" xfId="0" applyNumberFormat="1" applyFont="1" applyFill="1" applyBorder="1" applyAlignment="1">
      <alignment horizontal="center" vertical="center" wrapText="1" readingOrder="2"/>
    </xf>
    <xf numFmtId="1" fontId="17" fillId="2" borderId="1" xfId="0" applyNumberFormat="1" applyFont="1" applyFill="1" applyBorder="1" applyAlignment="1">
      <alignment horizontal="center" vertical="center" wrapText="1" readingOrder="2"/>
    </xf>
    <xf numFmtId="1" fontId="17" fillId="2" borderId="1" xfId="0" applyNumberFormat="1" applyFont="1" applyFill="1" applyBorder="1" applyAlignment="1">
      <alignment horizontal="center" vertical="center" readingOrder="2"/>
    </xf>
    <xf numFmtId="1" fontId="17" fillId="4" borderId="1" xfId="0" applyNumberFormat="1" applyFont="1" applyFill="1" applyBorder="1" applyAlignment="1">
      <alignment horizontal="center" vertical="center" wrapText="1" readingOrder="2"/>
    </xf>
    <xf numFmtId="0" fontId="13" fillId="4" borderId="1" xfId="0" applyFont="1" applyFill="1" applyBorder="1" applyAlignment="1">
      <alignment horizontal="center" vertical="center" readingOrder="2"/>
    </xf>
    <xf numFmtId="0" fontId="5" fillId="0" borderId="6" xfId="0" applyFont="1" applyBorder="1" applyAlignment="1">
      <alignment horizontal="center" vertical="center" wrapText="1" readingOrder="2"/>
    </xf>
    <xf numFmtId="1" fontId="17" fillId="4" borderId="1" xfId="0" applyNumberFormat="1" applyFont="1" applyFill="1" applyBorder="1" applyAlignment="1">
      <alignment horizontal="center" vertical="center" readingOrder="2"/>
    </xf>
    <xf numFmtId="0" fontId="17" fillId="4" borderId="1" xfId="0" applyFont="1" applyFill="1" applyBorder="1" applyAlignment="1">
      <alignment horizontal="center" vertical="center" readingOrder="2"/>
    </xf>
    <xf numFmtId="0" fontId="17" fillId="2" borderId="1" xfId="0" applyFont="1" applyFill="1" applyBorder="1" applyAlignment="1">
      <alignment horizontal="center" vertical="center" readingOrder="2"/>
    </xf>
    <xf numFmtId="0" fontId="3" fillId="4" borderId="1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wrapText="1" readingOrder="2"/>
    </xf>
    <xf numFmtId="1" fontId="2" fillId="4" borderId="1" xfId="0" applyNumberFormat="1" applyFont="1" applyFill="1" applyBorder="1" applyAlignment="1">
      <alignment horizontal="center" vertical="center" wrapText="1" readingOrder="2"/>
    </xf>
    <xf numFmtId="1" fontId="2" fillId="2" borderId="1" xfId="0" applyNumberFormat="1" applyFont="1" applyFill="1" applyBorder="1" applyAlignment="1">
      <alignment horizontal="center" vertical="center" wrapText="1" readingOrder="2"/>
    </xf>
    <xf numFmtId="1" fontId="6" fillId="0" borderId="6" xfId="0" applyNumberFormat="1" applyFont="1" applyFill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center" vertical="center" readingOrder="2"/>
    </xf>
    <xf numFmtId="0" fontId="2" fillId="4" borderId="1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readingOrder="2"/>
    </xf>
    <xf numFmtId="0" fontId="3" fillId="4" borderId="7" xfId="0" applyFont="1" applyFill="1" applyBorder="1" applyAlignment="1">
      <alignment horizontal="center" vertical="center" wrapText="1" readingOrder="2"/>
    </xf>
    <xf numFmtId="0" fontId="3" fillId="4" borderId="8" xfId="0" applyFont="1" applyFill="1" applyBorder="1" applyAlignment="1">
      <alignment horizontal="center" vertical="center" wrapText="1" readingOrder="2"/>
    </xf>
    <xf numFmtId="0" fontId="3" fillId="4" borderId="9" xfId="0" applyFont="1" applyFill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right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4" borderId="2" xfId="0" applyFont="1" applyFill="1" applyBorder="1" applyAlignment="1">
      <alignment horizontal="center" vertical="center" wrapText="1" readingOrder="2"/>
    </xf>
    <xf numFmtId="0" fontId="3" fillId="4" borderId="3" xfId="0" applyFont="1" applyFill="1" applyBorder="1" applyAlignment="1">
      <alignment horizontal="center" vertical="center" wrapText="1" readingOrder="2"/>
    </xf>
    <xf numFmtId="0" fontId="3" fillId="4" borderId="4" xfId="0" applyFont="1" applyFill="1" applyBorder="1" applyAlignment="1">
      <alignment horizontal="center" vertical="center" wrapText="1" readingOrder="2"/>
    </xf>
    <xf numFmtId="0" fontId="3" fillId="4" borderId="5" xfId="0" applyFont="1" applyFill="1" applyBorder="1" applyAlignment="1">
      <alignment horizontal="center" vertical="center" wrapText="1" readingOrder="2"/>
    </xf>
    <xf numFmtId="0" fontId="3" fillId="4" borderId="10" xfId="0" applyFont="1" applyFill="1" applyBorder="1" applyAlignment="1">
      <alignment horizontal="center" vertical="center" wrapText="1" readingOrder="2"/>
    </xf>
    <xf numFmtId="0" fontId="3" fillId="4" borderId="11" xfId="0" applyFont="1" applyFill="1" applyBorder="1" applyAlignment="1">
      <alignment horizontal="center" vertical="center" wrapText="1" readingOrder="2"/>
    </xf>
    <xf numFmtId="1" fontId="2" fillId="0" borderId="1" xfId="0" applyNumberFormat="1" applyFont="1" applyBorder="1" applyAlignment="1">
      <alignment horizontal="center" vertical="center" wrapText="1" readingOrder="2"/>
    </xf>
    <xf numFmtId="0" fontId="25" fillId="0" borderId="16" xfId="0" applyFont="1" applyBorder="1" applyAlignment="1">
      <alignment horizontal="center" vertical="center" wrapText="1" readingOrder="2"/>
    </xf>
    <xf numFmtId="0" fontId="25" fillId="0" borderId="17" xfId="0" applyFont="1" applyBorder="1" applyAlignment="1">
      <alignment horizontal="center" vertical="center" wrapText="1" readingOrder="2"/>
    </xf>
    <xf numFmtId="0" fontId="25" fillId="0" borderId="18" xfId="0" applyFont="1" applyBorder="1" applyAlignment="1">
      <alignment horizontal="center" vertical="center" wrapText="1" readingOrder="2"/>
    </xf>
    <xf numFmtId="0" fontId="25" fillId="0" borderId="21" xfId="0" applyFont="1" applyBorder="1" applyAlignment="1">
      <alignment horizontal="center" vertical="center" wrapText="1" readingOrder="2"/>
    </xf>
    <xf numFmtId="0" fontId="25" fillId="0" borderId="19" xfId="0" applyFont="1" applyBorder="1" applyAlignment="1">
      <alignment horizontal="center" vertical="center" wrapText="1" readingOrder="2"/>
    </xf>
    <xf numFmtId="0" fontId="25" fillId="0" borderId="20" xfId="0" applyFont="1" applyBorder="1" applyAlignment="1">
      <alignment horizontal="center" vertical="center" wrapText="1" readingOrder="2"/>
    </xf>
    <xf numFmtId="0" fontId="27" fillId="0" borderId="16" xfId="0" applyFont="1" applyBorder="1" applyAlignment="1">
      <alignment horizontal="center" vertical="center" wrapText="1" readingOrder="2"/>
    </xf>
    <xf numFmtId="0" fontId="27" fillId="0" borderId="20" xfId="0" applyFont="1" applyBorder="1" applyAlignment="1">
      <alignment horizontal="center" vertical="center" wrapText="1" readingOrder="2"/>
    </xf>
    <xf numFmtId="0" fontId="27" fillId="0" borderId="17" xfId="0" applyFont="1" applyBorder="1" applyAlignment="1">
      <alignment horizontal="center" vertical="center" wrapText="1" readingOrder="2"/>
    </xf>
    <xf numFmtId="0" fontId="29" fillId="0" borderId="16" xfId="0" applyFont="1" applyBorder="1" applyAlignment="1">
      <alignment horizontal="center" vertical="center" wrapText="1" readingOrder="2"/>
    </xf>
    <xf numFmtId="0" fontId="29" fillId="0" borderId="20" xfId="0" applyFont="1" applyBorder="1" applyAlignment="1">
      <alignment horizontal="center" vertical="center" wrapText="1" readingOrder="2"/>
    </xf>
    <xf numFmtId="0" fontId="29" fillId="0" borderId="17" xfId="0" applyFont="1" applyBorder="1" applyAlignment="1">
      <alignment horizontal="center" vertical="center" wrapText="1" readingOrder="2"/>
    </xf>
    <xf numFmtId="0" fontId="2" fillId="0" borderId="1" xfId="0" applyNumberFormat="1" applyFont="1" applyBorder="1" applyAlignment="1">
      <alignment horizontal="center" vertical="center" wrapText="1" readingOrder="2"/>
    </xf>
    <xf numFmtId="0" fontId="2" fillId="2" borderId="1" xfId="0" applyNumberFormat="1" applyFont="1" applyFill="1" applyBorder="1" applyAlignment="1">
      <alignment horizontal="center" vertical="center" wrapText="1" readingOrder="2"/>
    </xf>
    <xf numFmtId="0" fontId="2" fillId="9" borderId="1" xfId="0" applyNumberFormat="1" applyFont="1" applyFill="1" applyBorder="1" applyAlignment="1">
      <alignment horizontal="center" vertical="center" wrapText="1" readingOrder="2"/>
    </xf>
    <xf numFmtId="0" fontId="3" fillId="0" borderId="1" xfId="0" applyNumberFormat="1" applyFont="1" applyBorder="1" applyAlignment="1">
      <alignment horizontal="center" vertical="center" textRotation="90" wrapText="1" readingOrder="2"/>
    </xf>
    <xf numFmtId="0" fontId="2" fillId="2" borderId="1" xfId="0" applyNumberFormat="1" applyFont="1" applyFill="1" applyBorder="1" applyAlignment="1">
      <alignment horizontal="center" vertical="center" readingOrder="2"/>
    </xf>
    <xf numFmtId="0" fontId="2" fillId="0" borderId="1" xfId="0" applyNumberFormat="1" applyFont="1" applyBorder="1" applyAlignment="1">
      <alignment horizontal="center" vertical="center" textRotation="90" wrapText="1" readingOrder="2"/>
    </xf>
    <xf numFmtId="0" fontId="2" fillId="11" borderId="1" xfId="0" applyNumberFormat="1" applyFont="1" applyFill="1" applyBorder="1" applyAlignment="1">
      <alignment horizontal="center" vertical="center" wrapText="1" readingOrder="2"/>
    </xf>
    <xf numFmtId="0" fontId="3" fillId="2" borderId="1" xfId="0" applyNumberFormat="1" applyFont="1" applyFill="1" applyBorder="1" applyAlignment="1">
      <alignment horizontal="center" vertical="center" readingOrder="2"/>
    </xf>
    <xf numFmtId="0" fontId="2" fillId="0" borderId="6" xfId="0" applyNumberFormat="1" applyFont="1" applyBorder="1" applyAlignment="1">
      <alignment horizontal="center" vertical="center" wrapText="1" readingOrder="2"/>
    </xf>
    <xf numFmtId="0" fontId="2" fillId="3" borderId="1" xfId="0" applyNumberFormat="1" applyFont="1" applyFill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textRotation="90" readingOrder="2"/>
    </xf>
    <xf numFmtId="0" fontId="3" fillId="6" borderId="1" xfId="0" applyFont="1" applyFill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top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center" vertical="center" wrapText="1" readingOrder="2"/>
    </xf>
    <xf numFmtId="0" fontId="8" fillId="2" borderId="8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readingOrder="2"/>
    </xf>
    <xf numFmtId="0" fontId="9" fillId="2" borderId="12" xfId="0" applyFont="1" applyFill="1" applyBorder="1" applyAlignment="1">
      <alignment horizontal="center" vertical="center" wrapText="1" readingOrder="2"/>
    </xf>
    <xf numFmtId="0" fontId="9" fillId="2" borderId="3" xfId="0" applyFont="1" applyFill="1" applyBorder="1" applyAlignment="1">
      <alignment horizontal="center" vertical="center" wrapText="1" readingOrder="2"/>
    </xf>
    <xf numFmtId="0" fontId="9" fillId="2" borderId="6" xfId="0" applyFont="1" applyFill="1" applyBorder="1" applyAlignment="1">
      <alignment horizontal="center" vertical="center" wrapText="1" readingOrder="2"/>
    </xf>
    <xf numFmtId="0" fontId="9" fillId="2" borderId="5" xfId="0" applyFont="1" applyFill="1" applyBorder="1" applyAlignment="1">
      <alignment horizontal="center" vertical="center" wrapText="1" readingOrder="2"/>
    </xf>
    <xf numFmtId="0" fontId="8" fillId="0" borderId="6" xfId="0" applyFont="1" applyBorder="1" applyAlignment="1">
      <alignment horizontal="center" vertical="center" wrapText="1" readingOrder="2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readingOrder="2"/>
    </xf>
    <xf numFmtId="1" fontId="2" fillId="2" borderId="1" xfId="0" applyNumberFormat="1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2"/>
    </xf>
    <xf numFmtId="1" fontId="2" fillId="3" borderId="1" xfId="0" applyNumberFormat="1" applyFont="1" applyFill="1" applyBorder="1" applyAlignment="1">
      <alignment horizontal="center" vertical="center" readingOrder="2"/>
    </xf>
    <xf numFmtId="1" fontId="2" fillId="0" borderId="1" xfId="0" applyNumberFormat="1" applyFont="1" applyFill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1" fontId="2" fillId="0" borderId="2" xfId="0" applyNumberFormat="1" applyFont="1" applyFill="1" applyBorder="1" applyAlignment="1">
      <alignment horizontal="center" vertical="center" readingOrder="2"/>
    </xf>
    <xf numFmtId="1" fontId="2" fillId="0" borderId="3" xfId="0" applyNumberFormat="1" applyFont="1" applyFill="1" applyBorder="1" applyAlignment="1">
      <alignment horizontal="center" vertical="center" readingOrder="2"/>
    </xf>
    <xf numFmtId="1" fontId="2" fillId="0" borderId="14" xfId="0" applyNumberFormat="1" applyFont="1" applyFill="1" applyBorder="1" applyAlignment="1">
      <alignment horizontal="center" vertical="center" readingOrder="2"/>
    </xf>
    <xf numFmtId="1" fontId="2" fillId="0" borderId="15" xfId="0" applyNumberFormat="1" applyFont="1" applyFill="1" applyBorder="1" applyAlignment="1">
      <alignment horizontal="center" vertical="center" readingOrder="2"/>
    </xf>
    <xf numFmtId="1" fontId="2" fillId="0" borderId="4" xfId="0" applyNumberFormat="1" applyFont="1" applyFill="1" applyBorder="1" applyAlignment="1">
      <alignment horizontal="center" vertical="center" readingOrder="2"/>
    </xf>
    <xf numFmtId="1" fontId="2" fillId="0" borderId="5" xfId="0" applyNumberFormat="1" applyFont="1" applyFill="1" applyBorder="1" applyAlignment="1">
      <alignment horizontal="center" vertical="center" readingOrder="2"/>
    </xf>
    <xf numFmtId="1" fontId="2" fillId="0" borderId="1" xfId="0" applyNumberFormat="1" applyFont="1" applyFill="1" applyBorder="1" applyAlignment="1">
      <alignment horizontal="center" vertical="center" wrapText="1" readingOrder="2"/>
    </xf>
    <xf numFmtId="1" fontId="2" fillId="3" borderId="1" xfId="0" applyNumberFormat="1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1" fontId="2" fillId="3" borderId="7" xfId="0" applyNumberFormat="1" applyFont="1" applyFill="1" applyBorder="1" applyAlignment="1">
      <alignment horizontal="center" vertical="center" wrapText="1" readingOrder="2"/>
    </xf>
    <xf numFmtId="1" fontId="2" fillId="3" borderId="9" xfId="0" applyNumberFormat="1" applyFont="1" applyFill="1" applyBorder="1" applyAlignment="1">
      <alignment horizontal="center" vertical="center" wrapText="1" readingOrder="2"/>
    </xf>
    <xf numFmtId="0" fontId="3" fillId="0" borderId="10" xfId="0" applyFont="1" applyBorder="1" applyAlignment="1">
      <alignment horizontal="center" vertical="center" readingOrder="2"/>
    </xf>
    <xf numFmtId="0" fontId="3" fillId="0" borderId="13" xfId="0" applyFont="1" applyBorder="1" applyAlignment="1">
      <alignment horizontal="center" vertical="center" readingOrder="2"/>
    </xf>
    <xf numFmtId="0" fontId="3" fillId="0" borderId="11" xfId="0" applyFont="1" applyBorder="1" applyAlignment="1">
      <alignment horizontal="center" vertical="center" readingOrder="2"/>
    </xf>
    <xf numFmtId="1" fontId="2" fillId="0" borderId="10" xfId="0" applyNumberFormat="1" applyFont="1" applyFill="1" applyBorder="1" applyAlignment="1">
      <alignment horizontal="center" vertical="center" wrapText="1" readingOrder="2"/>
    </xf>
    <xf numFmtId="1" fontId="2" fillId="0" borderId="13" xfId="0" applyNumberFormat="1" applyFont="1" applyFill="1" applyBorder="1" applyAlignment="1">
      <alignment horizontal="center" vertical="center" wrapText="1" readingOrder="2"/>
    </xf>
    <xf numFmtId="1" fontId="2" fillId="0" borderId="11" xfId="0" applyNumberFormat="1" applyFont="1" applyFill="1" applyBorder="1" applyAlignment="1">
      <alignment horizontal="center" vertical="center" wrapText="1" readingOrder="2"/>
    </xf>
    <xf numFmtId="1" fontId="2" fillId="3" borderId="10" xfId="0" applyNumberFormat="1" applyFont="1" applyFill="1" applyBorder="1" applyAlignment="1">
      <alignment horizontal="center" vertical="center" wrapText="1" readingOrder="2"/>
    </xf>
    <xf numFmtId="1" fontId="2" fillId="3" borderId="13" xfId="0" applyNumberFormat="1" applyFont="1" applyFill="1" applyBorder="1" applyAlignment="1">
      <alignment horizontal="center" vertical="center" wrapText="1" readingOrder="2"/>
    </xf>
    <xf numFmtId="1" fontId="2" fillId="3" borderId="11" xfId="0" applyNumberFormat="1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2" fillId="0" borderId="7" xfId="0" applyNumberFormat="1" applyFont="1" applyBorder="1" applyAlignment="1">
      <alignment horizontal="center" vertical="center" wrapText="1" readingOrder="2"/>
    </xf>
    <xf numFmtId="0" fontId="2" fillId="0" borderId="9" xfId="0" applyNumberFormat="1" applyFont="1" applyBorder="1" applyAlignment="1">
      <alignment horizontal="center" vertical="center" wrapText="1" readingOrder="2"/>
    </xf>
    <xf numFmtId="0" fontId="2" fillId="0" borderId="7" xfId="0" applyNumberFormat="1" applyFont="1" applyFill="1" applyBorder="1" applyAlignment="1">
      <alignment horizontal="center" vertical="center" wrapText="1" readingOrder="2"/>
    </xf>
    <xf numFmtId="0" fontId="2" fillId="0" borderId="9" xfId="0" applyNumberFormat="1" applyFont="1" applyFill="1" applyBorder="1" applyAlignment="1">
      <alignment horizontal="center" vertical="center" wrapText="1" readingOrder="2"/>
    </xf>
    <xf numFmtId="0" fontId="2" fillId="0" borderId="1" xfId="0" applyNumberFormat="1" applyFont="1" applyFill="1" applyBorder="1" applyAlignment="1">
      <alignment horizontal="center" vertical="center" wrapText="1" readingOrder="2"/>
    </xf>
    <xf numFmtId="0" fontId="3" fillId="0" borderId="2" xfId="0" applyNumberFormat="1" applyFont="1" applyBorder="1" applyAlignment="1">
      <alignment horizontal="center" vertical="center" textRotation="90" wrapText="1" readingOrder="2"/>
    </xf>
    <xf numFmtId="0" fontId="3" fillId="0" borderId="14" xfId="0" applyNumberFormat="1" applyFont="1" applyBorder="1" applyAlignment="1">
      <alignment horizontal="center" vertical="center" textRotation="90" wrapText="1" readingOrder="2"/>
    </xf>
    <xf numFmtId="0" fontId="3" fillId="0" borderId="4" xfId="0" applyNumberFormat="1" applyFont="1" applyBorder="1" applyAlignment="1">
      <alignment horizontal="center" vertical="center" textRotation="90" wrapText="1" readingOrder="2"/>
    </xf>
    <xf numFmtId="0" fontId="2" fillId="0" borderId="10" xfId="0" applyNumberFormat="1" applyFont="1" applyBorder="1" applyAlignment="1">
      <alignment horizontal="center" vertical="center" wrapText="1" readingOrder="2"/>
    </xf>
    <xf numFmtId="0" fontId="2" fillId="0" borderId="11" xfId="0" applyNumberFormat="1" applyFont="1" applyBorder="1" applyAlignment="1">
      <alignment horizontal="center" vertical="center" wrapText="1" readingOrder="2"/>
    </xf>
    <xf numFmtId="0" fontId="2" fillId="2" borderId="8" xfId="0" applyNumberFormat="1" applyFont="1" applyFill="1" applyBorder="1" applyAlignment="1">
      <alignment horizontal="center" vertical="center" readingOrder="2"/>
    </xf>
    <xf numFmtId="0" fontId="2" fillId="2" borderId="9" xfId="0" applyNumberFormat="1" applyFont="1" applyFill="1" applyBorder="1" applyAlignment="1">
      <alignment horizontal="center" vertical="center" readingOrder="2"/>
    </xf>
    <xf numFmtId="0" fontId="2" fillId="2" borderId="7" xfId="0" applyNumberFormat="1" applyFont="1" applyFill="1" applyBorder="1" applyAlignment="1">
      <alignment horizontal="center" vertical="center" readingOrder="2"/>
    </xf>
    <xf numFmtId="0" fontId="2" fillId="0" borderId="4" xfId="0" applyNumberFormat="1" applyFont="1" applyFill="1" applyBorder="1" applyAlignment="1">
      <alignment horizontal="center" vertical="center" wrapText="1" readingOrder="2"/>
    </xf>
    <xf numFmtId="0" fontId="2" fillId="0" borderId="5" xfId="0" applyNumberFormat="1" applyFont="1" applyFill="1" applyBorder="1" applyAlignment="1">
      <alignment horizontal="center" vertical="center" wrapText="1" readingOrder="2"/>
    </xf>
    <xf numFmtId="0" fontId="2" fillId="7" borderId="1" xfId="0" applyNumberFormat="1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FAD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-2013%20&#1605;&#1578;&#1575;&#1576;&#1593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طلاب المرحلة الاولى"/>
      <sheetName val="طلاب الدراسات العليا "/>
      <sheetName val="خريجين الدرسات العليا"/>
      <sheetName val="مفتوح"/>
      <sheetName val="معاهد عليا وافتراضية "/>
      <sheetName val="معاهد متوسطة "/>
      <sheetName val="إجمالي طلاب التعليم العالي"/>
      <sheetName val="إجمالي الطلاب حسب الجامعة "/>
    </sheetNames>
    <sheetDataSet>
      <sheetData sheetId="0">
        <row r="165">
          <cell r="G165">
            <v>68849</v>
          </cell>
          <cell r="H165">
            <v>86355</v>
          </cell>
        </row>
        <row r="166">
          <cell r="G166">
            <v>37819</v>
          </cell>
          <cell r="H166">
            <v>29660</v>
          </cell>
        </row>
        <row r="167">
          <cell r="G167">
            <v>35415</v>
          </cell>
          <cell r="H167">
            <v>42780</v>
          </cell>
        </row>
        <row r="168">
          <cell r="G168">
            <v>28480</v>
          </cell>
          <cell r="H168">
            <v>32300</v>
          </cell>
        </row>
        <row r="169">
          <cell r="G169">
            <v>30592</v>
          </cell>
          <cell r="H169">
            <v>30750</v>
          </cell>
        </row>
      </sheetData>
      <sheetData sheetId="1">
        <row r="135">
          <cell r="L135">
            <v>7706</v>
          </cell>
          <cell r="M135">
            <v>5615</v>
          </cell>
        </row>
        <row r="136">
          <cell r="L136">
            <v>1288</v>
          </cell>
          <cell r="M136">
            <v>927</v>
          </cell>
        </row>
        <row r="137">
          <cell r="L137">
            <v>1806</v>
          </cell>
          <cell r="M137">
            <v>1717</v>
          </cell>
        </row>
        <row r="138">
          <cell r="L138">
            <v>1659</v>
          </cell>
          <cell r="M138">
            <v>1395</v>
          </cell>
        </row>
        <row r="139">
          <cell r="L139">
            <v>203</v>
          </cell>
          <cell r="M139">
            <v>137</v>
          </cell>
        </row>
      </sheetData>
      <sheetData sheetId="2"/>
      <sheetData sheetId="3">
        <row r="23">
          <cell r="M23">
            <v>81156</v>
          </cell>
          <cell r="N23">
            <v>67271</v>
          </cell>
        </row>
      </sheetData>
      <sheetData sheetId="4">
        <row r="9">
          <cell r="D9">
            <v>61</v>
          </cell>
          <cell r="E9">
            <v>45</v>
          </cell>
        </row>
        <row r="10">
          <cell r="D10">
            <v>62</v>
          </cell>
          <cell r="E10">
            <v>11</v>
          </cell>
        </row>
        <row r="11">
          <cell r="D11">
            <v>592</v>
          </cell>
          <cell r="E11">
            <v>230</v>
          </cell>
        </row>
        <row r="42">
          <cell r="C42">
            <v>3741</v>
          </cell>
          <cell r="D42">
            <v>1388</v>
          </cell>
        </row>
        <row r="51">
          <cell r="C51">
            <v>1477</v>
          </cell>
          <cell r="D51">
            <v>281</v>
          </cell>
        </row>
      </sheetData>
      <sheetData sheetId="5">
        <row r="67">
          <cell r="F67">
            <v>18390</v>
          </cell>
          <cell r="G67">
            <v>11052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">
    <pageSetUpPr fitToPage="1"/>
  </sheetPr>
  <dimension ref="A1:AC530"/>
  <sheetViews>
    <sheetView rightToLeft="1" view="pageBreakPreview" topLeftCell="A331" zoomScale="70" zoomScaleNormal="90" zoomScaleSheetLayoutView="70" workbookViewId="0">
      <selection activeCell="H338" sqref="H338"/>
    </sheetView>
  </sheetViews>
  <sheetFormatPr defaultColWidth="9" defaultRowHeight="27.75"/>
  <cols>
    <col min="1" max="1" width="9.25" style="2" customWidth="1"/>
    <col min="2" max="2" width="12.625" style="2" customWidth="1"/>
    <col min="3" max="3" width="13.875" style="2" bestFit="1" customWidth="1"/>
    <col min="4" max="4" width="8.625" style="2" bestFit="1" customWidth="1"/>
    <col min="5" max="5" width="9.625" style="2" customWidth="1"/>
    <col min="6" max="6" width="9.875" style="2" customWidth="1"/>
    <col min="7" max="8" width="10" style="2" bestFit="1" customWidth="1"/>
    <col min="9" max="9" width="10.375" style="2" customWidth="1"/>
    <col min="10" max="12" width="8.625" style="2" bestFit="1" customWidth="1"/>
    <col min="13" max="13" width="9" style="2"/>
    <col min="20" max="20" width="9" style="99"/>
    <col min="21" max="29" width="9" style="42"/>
    <col min="30" max="16384" width="9" style="2"/>
  </cols>
  <sheetData>
    <row r="1" spans="1:29" ht="27.75" customHeight="1">
      <c r="A1" s="221" t="s">
        <v>350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T1" s="95"/>
    </row>
    <row r="2" spans="1:29" ht="26.25" customHeight="1">
      <c r="A2" s="218" t="s">
        <v>0</v>
      </c>
      <c r="B2" s="218"/>
      <c r="C2" s="218" t="s">
        <v>1</v>
      </c>
      <c r="D2" s="218" t="s">
        <v>245</v>
      </c>
      <c r="E2" s="224"/>
      <c r="F2" s="224"/>
      <c r="G2" s="217" t="s">
        <v>2</v>
      </c>
      <c r="H2" s="224"/>
      <c r="I2" s="224"/>
      <c r="J2" s="217" t="s">
        <v>403</v>
      </c>
      <c r="K2" s="224"/>
      <c r="L2" s="224"/>
      <c r="T2" s="95"/>
    </row>
    <row r="3" spans="1:29" ht="26.25" customHeight="1">
      <c r="A3" s="217"/>
      <c r="B3" s="217"/>
      <c r="C3" s="217"/>
      <c r="D3" s="109" t="s">
        <v>246</v>
      </c>
      <c r="E3" s="109" t="s">
        <v>247</v>
      </c>
      <c r="F3" s="109" t="s">
        <v>248</v>
      </c>
      <c r="G3" s="109" t="s">
        <v>246</v>
      </c>
      <c r="H3" s="109" t="s">
        <v>247</v>
      </c>
      <c r="I3" s="109" t="s">
        <v>248</v>
      </c>
      <c r="J3" s="109" t="s">
        <v>246</v>
      </c>
      <c r="K3" s="109" t="s">
        <v>247</v>
      </c>
      <c r="L3" s="109" t="s">
        <v>248</v>
      </c>
      <c r="T3" s="95"/>
    </row>
    <row r="4" spans="1:29" ht="26.25" customHeight="1">
      <c r="A4" s="219" t="s">
        <v>3</v>
      </c>
      <c r="B4" s="219"/>
      <c r="C4" s="110" t="s">
        <v>4</v>
      </c>
      <c r="D4" s="102">
        <v>457</v>
      </c>
      <c r="E4" s="102">
        <v>391</v>
      </c>
      <c r="F4" s="109">
        <f t="shared" ref="F4:F35" si="0">D4+E4</f>
        <v>848</v>
      </c>
      <c r="G4" s="102">
        <v>2948</v>
      </c>
      <c r="H4" s="102">
        <v>2109</v>
      </c>
      <c r="I4" s="109">
        <f t="shared" ref="I4:I35" si="1">G4+H4</f>
        <v>5057</v>
      </c>
      <c r="J4" s="102">
        <v>351</v>
      </c>
      <c r="K4" s="102">
        <v>224</v>
      </c>
      <c r="L4" s="109">
        <f t="shared" ref="L4:L35" si="2">J4+K4</f>
        <v>575</v>
      </c>
      <c r="T4" s="95"/>
    </row>
    <row r="5" spans="1:29" ht="26.25" customHeight="1">
      <c r="A5" s="219"/>
      <c r="B5" s="219"/>
      <c r="C5" s="110" t="s">
        <v>5</v>
      </c>
      <c r="D5" s="102">
        <v>363</v>
      </c>
      <c r="E5" s="102">
        <v>232</v>
      </c>
      <c r="F5" s="109">
        <f t="shared" si="0"/>
        <v>595</v>
      </c>
      <c r="G5" s="102">
        <v>1993</v>
      </c>
      <c r="H5" s="102">
        <v>964</v>
      </c>
      <c r="I5" s="109">
        <f t="shared" si="1"/>
        <v>2957</v>
      </c>
      <c r="J5" s="93">
        <v>204</v>
      </c>
      <c r="K5" s="93">
        <v>104</v>
      </c>
      <c r="L5" s="109">
        <f t="shared" si="2"/>
        <v>308</v>
      </c>
      <c r="T5" s="95"/>
    </row>
    <row r="6" spans="1:29" ht="26.25" customHeight="1">
      <c r="A6" s="219"/>
      <c r="B6" s="219"/>
      <c r="C6" s="110" t="s">
        <v>6</v>
      </c>
      <c r="D6" s="102">
        <v>321</v>
      </c>
      <c r="E6" s="102">
        <v>277</v>
      </c>
      <c r="F6" s="109">
        <f t="shared" si="0"/>
        <v>598</v>
      </c>
      <c r="G6" s="102">
        <v>1513</v>
      </c>
      <c r="H6" s="102">
        <v>1141</v>
      </c>
      <c r="I6" s="109">
        <f t="shared" si="1"/>
        <v>2654</v>
      </c>
      <c r="J6" s="93">
        <v>180</v>
      </c>
      <c r="K6" s="93">
        <v>104</v>
      </c>
      <c r="L6" s="109">
        <f t="shared" si="2"/>
        <v>284</v>
      </c>
      <c r="T6" s="95"/>
    </row>
    <row r="7" spans="1:29" ht="26.25" customHeight="1">
      <c r="A7" s="222"/>
      <c r="B7" s="222"/>
      <c r="C7" s="111" t="s">
        <v>7</v>
      </c>
      <c r="D7" s="102">
        <v>153</v>
      </c>
      <c r="E7" s="102">
        <v>134</v>
      </c>
      <c r="F7" s="109">
        <f t="shared" si="0"/>
        <v>287</v>
      </c>
      <c r="G7" s="102">
        <v>731</v>
      </c>
      <c r="H7" s="102">
        <v>691</v>
      </c>
      <c r="I7" s="109">
        <f t="shared" si="1"/>
        <v>1422</v>
      </c>
      <c r="J7" s="104">
        <v>90</v>
      </c>
      <c r="K7" s="104">
        <v>62</v>
      </c>
      <c r="L7" s="109">
        <f t="shared" si="2"/>
        <v>152</v>
      </c>
      <c r="T7" s="95"/>
    </row>
    <row r="8" spans="1:29" s="45" customFormat="1" ht="26.25" customHeight="1">
      <c r="A8" s="222"/>
      <c r="B8" s="222"/>
      <c r="C8" s="110" t="s">
        <v>29</v>
      </c>
      <c r="D8" s="102">
        <v>80</v>
      </c>
      <c r="E8" s="102">
        <v>80</v>
      </c>
      <c r="F8" s="109">
        <f t="shared" si="0"/>
        <v>160</v>
      </c>
      <c r="G8" s="102">
        <v>80</v>
      </c>
      <c r="H8" s="102">
        <v>80</v>
      </c>
      <c r="I8" s="109">
        <f t="shared" si="1"/>
        <v>160</v>
      </c>
      <c r="J8" s="102">
        <v>0</v>
      </c>
      <c r="K8" s="102">
        <v>0</v>
      </c>
      <c r="L8" s="109">
        <f t="shared" si="2"/>
        <v>0</v>
      </c>
      <c r="T8" s="95"/>
      <c r="U8" s="42"/>
      <c r="V8" s="42"/>
      <c r="W8" s="42"/>
      <c r="X8" s="42"/>
      <c r="Y8" s="42"/>
      <c r="Z8" s="42"/>
      <c r="AA8" s="42"/>
      <c r="AB8" s="42"/>
      <c r="AC8" s="42"/>
    </row>
    <row r="9" spans="1:29" ht="26.25" customHeight="1">
      <c r="A9" s="219"/>
      <c r="B9" s="219"/>
      <c r="C9" s="110" t="s">
        <v>8</v>
      </c>
      <c r="D9" s="102">
        <v>213</v>
      </c>
      <c r="E9" s="102">
        <v>153</v>
      </c>
      <c r="F9" s="109">
        <f t="shared" si="0"/>
        <v>366</v>
      </c>
      <c r="G9" s="102">
        <v>912</v>
      </c>
      <c r="H9" s="102">
        <v>433</v>
      </c>
      <c r="I9" s="109">
        <f t="shared" si="1"/>
        <v>1345</v>
      </c>
      <c r="J9" s="93">
        <v>124</v>
      </c>
      <c r="K9" s="93">
        <v>51</v>
      </c>
      <c r="L9" s="109">
        <f t="shared" si="2"/>
        <v>175</v>
      </c>
      <c r="M9" s="45"/>
      <c r="T9" s="95"/>
    </row>
    <row r="10" spans="1:29" ht="52.5" customHeight="1">
      <c r="A10" s="219"/>
      <c r="B10" s="219"/>
      <c r="C10" s="112" t="s">
        <v>222</v>
      </c>
      <c r="D10" s="112">
        <f>SUM(D4:D9)</f>
        <v>1587</v>
      </c>
      <c r="E10" s="112">
        <f>SUM(E4:E9)</f>
        <v>1267</v>
      </c>
      <c r="F10" s="109">
        <f t="shared" si="0"/>
        <v>2854</v>
      </c>
      <c r="G10" s="112">
        <f>SUM(G4:G9)</f>
        <v>8177</v>
      </c>
      <c r="H10" s="112">
        <f>SUM(H4:H9)</f>
        <v>5418</v>
      </c>
      <c r="I10" s="109">
        <f t="shared" si="1"/>
        <v>13595</v>
      </c>
      <c r="J10" s="112">
        <f>SUM(J4:J9)</f>
        <v>949</v>
      </c>
      <c r="K10" s="112">
        <f>SUM(K4:K9)</f>
        <v>545</v>
      </c>
      <c r="L10" s="109">
        <f t="shared" si="2"/>
        <v>1494</v>
      </c>
      <c r="M10" s="45"/>
      <c r="T10" s="95"/>
    </row>
    <row r="11" spans="1:29" ht="27.75" customHeight="1">
      <c r="A11" s="219" t="s">
        <v>9</v>
      </c>
      <c r="B11" s="219"/>
      <c r="C11" s="110" t="s">
        <v>4</v>
      </c>
      <c r="D11" s="102">
        <v>322</v>
      </c>
      <c r="E11" s="102">
        <v>157</v>
      </c>
      <c r="F11" s="109">
        <f t="shared" si="0"/>
        <v>479</v>
      </c>
      <c r="G11" s="102">
        <v>1175</v>
      </c>
      <c r="H11" s="102">
        <v>716</v>
      </c>
      <c r="I11" s="109">
        <f t="shared" si="1"/>
        <v>1891</v>
      </c>
      <c r="J11" s="102">
        <v>135</v>
      </c>
      <c r="K11" s="102">
        <v>87</v>
      </c>
      <c r="L11" s="109">
        <f t="shared" si="2"/>
        <v>222</v>
      </c>
      <c r="M11" s="45"/>
      <c r="T11" s="95"/>
    </row>
    <row r="12" spans="1:29">
      <c r="A12" s="219"/>
      <c r="B12" s="219"/>
      <c r="C12" s="110" t="s">
        <v>5</v>
      </c>
      <c r="D12" s="102">
        <v>148</v>
      </c>
      <c r="E12" s="102">
        <v>125</v>
      </c>
      <c r="F12" s="109">
        <f t="shared" si="0"/>
        <v>273</v>
      </c>
      <c r="G12" s="102">
        <v>755</v>
      </c>
      <c r="H12" s="102">
        <v>521</v>
      </c>
      <c r="I12" s="109">
        <f t="shared" si="1"/>
        <v>1276</v>
      </c>
      <c r="J12" s="102">
        <v>82</v>
      </c>
      <c r="K12" s="102">
        <v>46</v>
      </c>
      <c r="L12" s="109">
        <f t="shared" si="2"/>
        <v>128</v>
      </c>
      <c r="T12" s="95"/>
    </row>
    <row r="13" spans="1:29" ht="26.25" customHeight="1">
      <c r="A13" s="219"/>
      <c r="B13" s="219"/>
      <c r="C13" s="110" t="s">
        <v>6</v>
      </c>
      <c r="D13" s="102">
        <v>197</v>
      </c>
      <c r="E13" s="102">
        <v>169</v>
      </c>
      <c r="F13" s="109">
        <f t="shared" si="0"/>
        <v>366</v>
      </c>
      <c r="G13" s="102">
        <v>829</v>
      </c>
      <c r="H13" s="102">
        <v>458</v>
      </c>
      <c r="I13" s="109">
        <f t="shared" si="1"/>
        <v>1287</v>
      </c>
      <c r="J13" s="93">
        <v>65</v>
      </c>
      <c r="K13" s="93">
        <v>23</v>
      </c>
      <c r="L13" s="109">
        <f t="shared" si="2"/>
        <v>88</v>
      </c>
      <c r="T13" s="95"/>
    </row>
    <row r="14" spans="1:29">
      <c r="A14" s="222"/>
      <c r="B14" s="222"/>
      <c r="C14" s="110" t="s">
        <v>29</v>
      </c>
      <c r="D14" s="102">
        <v>161</v>
      </c>
      <c r="E14" s="102">
        <v>163</v>
      </c>
      <c r="F14" s="109">
        <f t="shared" si="0"/>
        <v>324</v>
      </c>
      <c r="G14" s="102">
        <v>548</v>
      </c>
      <c r="H14" s="102">
        <v>457</v>
      </c>
      <c r="I14" s="109">
        <f t="shared" si="1"/>
        <v>1005</v>
      </c>
      <c r="J14" s="104">
        <v>48</v>
      </c>
      <c r="K14" s="104">
        <v>27</v>
      </c>
      <c r="L14" s="109">
        <f t="shared" si="2"/>
        <v>75</v>
      </c>
      <c r="M14" s="45"/>
      <c r="T14" s="95"/>
    </row>
    <row r="15" spans="1:29" s="45" customFormat="1">
      <c r="A15" s="222"/>
      <c r="B15" s="222"/>
      <c r="C15" s="113" t="s">
        <v>30</v>
      </c>
      <c r="D15" s="102">
        <v>51</v>
      </c>
      <c r="E15" s="102">
        <v>59</v>
      </c>
      <c r="F15" s="109">
        <f t="shared" si="0"/>
        <v>110</v>
      </c>
      <c r="G15" s="102">
        <v>51</v>
      </c>
      <c r="H15" s="102">
        <v>59</v>
      </c>
      <c r="I15" s="109">
        <f t="shared" si="1"/>
        <v>110</v>
      </c>
      <c r="J15" s="102">
        <v>0</v>
      </c>
      <c r="K15" s="102">
        <v>0</v>
      </c>
      <c r="L15" s="109">
        <f t="shared" si="2"/>
        <v>0</v>
      </c>
      <c r="T15" s="95"/>
      <c r="U15" s="42"/>
      <c r="V15" s="42"/>
      <c r="W15" s="42"/>
      <c r="X15" s="42"/>
      <c r="Y15" s="42"/>
      <c r="Z15" s="42"/>
      <c r="AA15" s="42"/>
      <c r="AB15" s="42"/>
      <c r="AC15" s="42"/>
    </row>
    <row r="16" spans="1:29" ht="26.25" customHeight="1">
      <c r="A16" s="219"/>
      <c r="B16" s="219"/>
      <c r="C16" s="112" t="s">
        <v>222</v>
      </c>
      <c r="D16" s="112">
        <f>SUM(D11:D15)</f>
        <v>879</v>
      </c>
      <c r="E16" s="112">
        <f>SUM(E11:E15)</f>
        <v>673</v>
      </c>
      <c r="F16" s="109">
        <f t="shared" si="0"/>
        <v>1552</v>
      </c>
      <c r="G16" s="112">
        <f>SUM(G11:G15)</f>
        <v>3358</v>
      </c>
      <c r="H16" s="112">
        <f>SUM(H11:H15)</f>
        <v>2211</v>
      </c>
      <c r="I16" s="109">
        <f t="shared" si="1"/>
        <v>5569</v>
      </c>
      <c r="J16" s="112">
        <f>SUM(J11:J15)</f>
        <v>330</v>
      </c>
      <c r="K16" s="112">
        <f>SUM(K11:K15)</f>
        <v>183</v>
      </c>
      <c r="L16" s="109">
        <f t="shared" si="2"/>
        <v>513</v>
      </c>
      <c r="M16" s="45"/>
      <c r="T16" s="95"/>
    </row>
    <row r="17" spans="1:20" ht="26.25" customHeight="1">
      <c r="A17" s="219" t="s">
        <v>10</v>
      </c>
      <c r="B17" s="219"/>
      <c r="C17" s="110" t="s">
        <v>4</v>
      </c>
      <c r="D17" s="102">
        <v>92</v>
      </c>
      <c r="E17" s="102">
        <v>534</v>
      </c>
      <c r="F17" s="109">
        <f t="shared" si="0"/>
        <v>626</v>
      </c>
      <c r="G17" s="102">
        <v>575</v>
      </c>
      <c r="H17" s="102">
        <v>2288</v>
      </c>
      <c r="I17" s="109">
        <f t="shared" si="1"/>
        <v>2863</v>
      </c>
      <c r="J17" s="102">
        <v>65</v>
      </c>
      <c r="K17" s="102">
        <v>246</v>
      </c>
      <c r="L17" s="109">
        <f t="shared" si="2"/>
        <v>311</v>
      </c>
      <c r="M17" s="45"/>
      <c r="T17" s="95"/>
    </row>
    <row r="18" spans="1:20" ht="26.25" customHeight="1">
      <c r="A18" s="219"/>
      <c r="B18" s="219"/>
      <c r="C18" s="110" t="s">
        <v>5</v>
      </c>
      <c r="D18" s="102">
        <v>111</v>
      </c>
      <c r="E18" s="102">
        <v>321</v>
      </c>
      <c r="F18" s="109">
        <f t="shared" si="0"/>
        <v>432</v>
      </c>
      <c r="G18" s="102">
        <v>228</v>
      </c>
      <c r="H18" s="102">
        <v>666</v>
      </c>
      <c r="I18" s="109">
        <f t="shared" si="1"/>
        <v>894</v>
      </c>
      <c r="J18" s="102">
        <v>63</v>
      </c>
      <c r="K18" s="102">
        <v>94</v>
      </c>
      <c r="L18" s="109">
        <f t="shared" si="2"/>
        <v>157</v>
      </c>
      <c r="M18" s="45"/>
      <c r="T18" s="95"/>
    </row>
    <row r="19" spans="1:20" ht="26.25" customHeight="1">
      <c r="A19" s="219"/>
      <c r="B19" s="219"/>
      <c r="C19" s="110" t="s">
        <v>6</v>
      </c>
      <c r="D19" s="102">
        <v>42</v>
      </c>
      <c r="E19" s="102">
        <v>254</v>
      </c>
      <c r="F19" s="109">
        <f t="shared" si="0"/>
        <v>296</v>
      </c>
      <c r="G19" s="102">
        <v>209</v>
      </c>
      <c r="H19" s="102">
        <v>931</v>
      </c>
      <c r="I19" s="109">
        <f t="shared" si="1"/>
        <v>1140</v>
      </c>
      <c r="J19" s="93">
        <v>22</v>
      </c>
      <c r="K19" s="93">
        <v>96</v>
      </c>
      <c r="L19" s="109">
        <f t="shared" si="2"/>
        <v>118</v>
      </c>
      <c r="M19" s="45"/>
      <c r="T19" s="95"/>
    </row>
    <row r="20" spans="1:20" ht="26.25" customHeight="1">
      <c r="A20" s="222"/>
      <c r="B20" s="222"/>
      <c r="C20" s="111" t="s">
        <v>7</v>
      </c>
      <c r="D20" s="102">
        <v>98</v>
      </c>
      <c r="E20" s="102">
        <v>226</v>
      </c>
      <c r="F20" s="109">
        <f t="shared" si="0"/>
        <v>324</v>
      </c>
      <c r="G20" s="102">
        <v>309</v>
      </c>
      <c r="H20" s="102">
        <v>966</v>
      </c>
      <c r="I20" s="109">
        <f t="shared" si="1"/>
        <v>1275</v>
      </c>
      <c r="J20" s="104">
        <v>12</v>
      </c>
      <c r="K20" s="104">
        <v>16</v>
      </c>
      <c r="L20" s="109">
        <f t="shared" si="2"/>
        <v>28</v>
      </c>
      <c r="M20" s="45"/>
      <c r="T20" s="95"/>
    </row>
    <row r="21" spans="1:20" ht="26.25" customHeight="1">
      <c r="A21" s="222"/>
      <c r="B21" s="222"/>
      <c r="C21" s="111" t="s">
        <v>31</v>
      </c>
      <c r="D21" s="102">
        <v>29</v>
      </c>
      <c r="E21" s="102">
        <v>67</v>
      </c>
      <c r="F21" s="109">
        <f t="shared" si="0"/>
        <v>96</v>
      </c>
      <c r="G21" s="102">
        <v>37</v>
      </c>
      <c r="H21" s="102">
        <v>102</v>
      </c>
      <c r="I21" s="109">
        <f t="shared" si="1"/>
        <v>139</v>
      </c>
      <c r="J21" s="102">
        <v>0</v>
      </c>
      <c r="K21" s="102">
        <v>0</v>
      </c>
      <c r="L21" s="109">
        <f t="shared" si="2"/>
        <v>0</v>
      </c>
      <c r="M21" s="45"/>
      <c r="T21" s="95"/>
    </row>
    <row r="22" spans="1:20" ht="52.5" customHeight="1">
      <c r="A22" s="219"/>
      <c r="B22" s="219"/>
      <c r="C22" s="112" t="s">
        <v>222</v>
      </c>
      <c r="D22" s="112">
        <f>SUM(D17:D21)</f>
        <v>372</v>
      </c>
      <c r="E22" s="112">
        <f>SUM(E17:E21)</f>
        <v>1402</v>
      </c>
      <c r="F22" s="109">
        <f t="shared" si="0"/>
        <v>1774</v>
      </c>
      <c r="G22" s="112">
        <f>SUM(G17:G21)</f>
        <v>1358</v>
      </c>
      <c r="H22" s="112">
        <f>SUM(H17:H21)</f>
        <v>4953</v>
      </c>
      <c r="I22" s="109">
        <f t="shared" si="1"/>
        <v>6311</v>
      </c>
      <c r="J22" s="112">
        <f>SUM(J17:J21)</f>
        <v>162</v>
      </c>
      <c r="K22" s="112">
        <f>SUM(K17:K21)</f>
        <v>452</v>
      </c>
      <c r="L22" s="109">
        <f t="shared" si="2"/>
        <v>614</v>
      </c>
      <c r="M22" s="45"/>
      <c r="T22" s="95"/>
    </row>
    <row r="23" spans="1:20" ht="26.25" customHeight="1">
      <c r="A23" s="219" t="s">
        <v>121</v>
      </c>
      <c r="B23" s="219"/>
      <c r="C23" s="113" t="s">
        <v>4</v>
      </c>
      <c r="D23" s="102">
        <v>442</v>
      </c>
      <c r="E23" s="102">
        <v>292</v>
      </c>
      <c r="F23" s="109">
        <f t="shared" si="0"/>
        <v>734</v>
      </c>
      <c r="G23" s="102">
        <v>2528</v>
      </c>
      <c r="H23" s="102">
        <v>1440</v>
      </c>
      <c r="I23" s="109">
        <f t="shared" si="1"/>
        <v>3968</v>
      </c>
      <c r="J23" s="102">
        <v>232</v>
      </c>
      <c r="K23" s="102">
        <v>168</v>
      </c>
      <c r="L23" s="109">
        <f t="shared" si="2"/>
        <v>400</v>
      </c>
      <c r="M23" s="45"/>
      <c r="T23" s="95"/>
    </row>
    <row r="24" spans="1:20" ht="52.5" customHeight="1">
      <c r="A24" s="219"/>
      <c r="B24" s="219"/>
      <c r="C24" s="113" t="s">
        <v>5</v>
      </c>
      <c r="D24" s="102">
        <v>193</v>
      </c>
      <c r="E24" s="102">
        <v>40</v>
      </c>
      <c r="F24" s="109">
        <f t="shared" si="0"/>
        <v>233</v>
      </c>
      <c r="G24" s="102">
        <v>1241</v>
      </c>
      <c r="H24" s="102">
        <v>667</v>
      </c>
      <c r="I24" s="109">
        <f t="shared" si="1"/>
        <v>1908</v>
      </c>
      <c r="J24" s="102">
        <v>141</v>
      </c>
      <c r="K24" s="102">
        <v>116</v>
      </c>
      <c r="L24" s="109">
        <f t="shared" si="2"/>
        <v>257</v>
      </c>
      <c r="M24" s="45"/>
      <c r="T24" s="95"/>
    </row>
    <row r="25" spans="1:20">
      <c r="A25" s="219"/>
      <c r="B25" s="219"/>
      <c r="C25" s="113" t="s">
        <v>6</v>
      </c>
      <c r="D25" s="102">
        <v>350</v>
      </c>
      <c r="E25" s="102">
        <v>318</v>
      </c>
      <c r="F25" s="109">
        <f t="shared" si="0"/>
        <v>668</v>
      </c>
      <c r="G25" s="102">
        <v>1784</v>
      </c>
      <c r="H25" s="102">
        <v>1520</v>
      </c>
      <c r="I25" s="109">
        <f t="shared" si="1"/>
        <v>3304</v>
      </c>
      <c r="J25" s="93">
        <v>147</v>
      </c>
      <c r="K25" s="93">
        <v>173</v>
      </c>
      <c r="L25" s="109">
        <f t="shared" si="2"/>
        <v>320</v>
      </c>
      <c r="T25" s="95"/>
    </row>
    <row r="26" spans="1:20" ht="30" customHeight="1">
      <c r="A26" s="222"/>
      <c r="B26" s="222"/>
      <c r="C26" s="114" t="s">
        <v>7</v>
      </c>
      <c r="D26" s="102">
        <v>436</v>
      </c>
      <c r="E26" s="102">
        <v>257</v>
      </c>
      <c r="F26" s="109">
        <f t="shared" si="0"/>
        <v>693</v>
      </c>
      <c r="G26" s="102">
        <v>1466</v>
      </c>
      <c r="H26" s="102">
        <v>1186</v>
      </c>
      <c r="I26" s="109">
        <f t="shared" si="1"/>
        <v>2652</v>
      </c>
      <c r="J26" s="104">
        <v>110</v>
      </c>
      <c r="K26" s="104">
        <v>125</v>
      </c>
      <c r="L26" s="109">
        <f t="shared" si="2"/>
        <v>235</v>
      </c>
      <c r="T26" s="95"/>
    </row>
    <row r="27" spans="1:20" ht="30" customHeight="1">
      <c r="A27" s="219"/>
      <c r="B27" s="219"/>
      <c r="C27" s="113" t="s">
        <v>30</v>
      </c>
      <c r="D27" s="102">
        <v>110</v>
      </c>
      <c r="E27" s="102">
        <v>131</v>
      </c>
      <c r="F27" s="109">
        <f t="shared" si="0"/>
        <v>241</v>
      </c>
      <c r="G27" s="102">
        <v>405</v>
      </c>
      <c r="H27" s="102">
        <v>390</v>
      </c>
      <c r="I27" s="109">
        <f t="shared" si="1"/>
        <v>795</v>
      </c>
      <c r="J27" s="102">
        <v>0</v>
      </c>
      <c r="K27" s="102">
        <v>0</v>
      </c>
      <c r="L27" s="109">
        <f t="shared" si="2"/>
        <v>0</v>
      </c>
      <c r="T27" s="95"/>
    </row>
    <row r="28" spans="1:20" ht="26.25" customHeight="1">
      <c r="A28" s="219"/>
      <c r="B28" s="219"/>
      <c r="C28" s="112" t="s">
        <v>222</v>
      </c>
      <c r="D28" s="112">
        <f>SUM(D23:D27)</f>
        <v>1531</v>
      </c>
      <c r="E28" s="112">
        <f>SUM(E23:E27)</f>
        <v>1038</v>
      </c>
      <c r="F28" s="109">
        <f t="shared" si="0"/>
        <v>2569</v>
      </c>
      <c r="G28" s="112">
        <f>SUM(G23:G27)</f>
        <v>7424</v>
      </c>
      <c r="H28" s="112">
        <f>SUM(H23:H27)</f>
        <v>5203</v>
      </c>
      <c r="I28" s="109">
        <f t="shared" si="1"/>
        <v>12627</v>
      </c>
      <c r="J28" s="112">
        <f>SUM(J23:J27)</f>
        <v>630</v>
      </c>
      <c r="K28" s="112">
        <f>SUM(K23:K27)</f>
        <v>582</v>
      </c>
      <c r="L28" s="109">
        <f t="shared" si="2"/>
        <v>1212</v>
      </c>
      <c r="T28" s="95"/>
    </row>
    <row r="29" spans="1:20" ht="35.25" customHeight="1">
      <c r="A29" s="219" t="s">
        <v>235</v>
      </c>
      <c r="B29" s="219"/>
      <c r="C29" s="113" t="s">
        <v>31</v>
      </c>
      <c r="D29" s="102">
        <v>570</v>
      </c>
      <c r="E29" s="102">
        <v>332</v>
      </c>
      <c r="F29" s="109">
        <f t="shared" si="0"/>
        <v>902</v>
      </c>
      <c r="G29" s="102">
        <v>1029</v>
      </c>
      <c r="H29" s="102">
        <v>580</v>
      </c>
      <c r="I29" s="109">
        <f t="shared" si="1"/>
        <v>1609</v>
      </c>
      <c r="J29" s="93">
        <v>18</v>
      </c>
      <c r="K29" s="93">
        <v>15</v>
      </c>
      <c r="L29" s="109">
        <f t="shared" si="2"/>
        <v>33</v>
      </c>
      <c r="M29" s="45"/>
      <c r="T29" s="95"/>
    </row>
    <row r="30" spans="1:20" ht="26.25" customHeight="1">
      <c r="A30" s="219" t="s">
        <v>13</v>
      </c>
      <c r="B30" s="219"/>
      <c r="C30" s="113" t="s">
        <v>4</v>
      </c>
      <c r="D30" s="102">
        <v>111</v>
      </c>
      <c r="E30" s="102">
        <v>228</v>
      </c>
      <c r="F30" s="109">
        <f t="shared" si="0"/>
        <v>339</v>
      </c>
      <c r="G30" s="102">
        <v>900</v>
      </c>
      <c r="H30" s="102">
        <v>1427</v>
      </c>
      <c r="I30" s="109">
        <f t="shared" si="1"/>
        <v>2327</v>
      </c>
      <c r="J30" s="102">
        <v>146</v>
      </c>
      <c r="K30" s="102">
        <v>199</v>
      </c>
      <c r="L30" s="109">
        <f t="shared" si="2"/>
        <v>345</v>
      </c>
      <c r="M30" s="45"/>
      <c r="T30" s="95"/>
    </row>
    <row r="31" spans="1:20" ht="52.5" customHeight="1">
      <c r="A31" s="219"/>
      <c r="B31" s="219"/>
      <c r="C31" s="113" t="s">
        <v>5</v>
      </c>
      <c r="D31" s="102">
        <v>180</v>
      </c>
      <c r="E31" s="102">
        <v>230</v>
      </c>
      <c r="F31" s="109">
        <f t="shared" si="0"/>
        <v>410</v>
      </c>
      <c r="G31" s="102">
        <v>552</v>
      </c>
      <c r="H31" s="102">
        <v>628</v>
      </c>
      <c r="I31" s="109">
        <f t="shared" si="1"/>
        <v>1180</v>
      </c>
      <c r="J31" s="102">
        <v>46</v>
      </c>
      <c r="K31" s="102">
        <v>70</v>
      </c>
      <c r="L31" s="109">
        <f t="shared" si="2"/>
        <v>116</v>
      </c>
      <c r="M31" s="45"/>
      <c r="T31" s="95"/>
    </row>
    <row r="32" spans="1:20" ht="26.25" customHeight="1">
      <c r="A32" s="219"/>
      <c r="B32" s="219"/>
      <c r="C32" s="113" t="s">
        <v>6</v>
      </c>
      <c r="D32" s="102">
        <v>147</v>
      </c>
      <c r="E32" s="102">
        <v>177</v>
      </c>
      <c r="F32" s="109">
        <f t="shared" si="0"/>
        <v>324</v>
      </c>
      <c r="G32" s="102">
        <v>498</v>
      </c>
      <c r="H32" s="102">
        <v>571</v>
      </c>
      <c r="I32" s="109">
        <f t="shared" si="1"/>
        <v>1069</v>
      </c>
      <c r="J32" s="93">
        <v>37</v>
      </c>
      <c r="K32" s="93">
        <v>56</v>
      </c>
      <c r="L32" s="109">
        <f t="shared" si="2"/>
        <v>93</v>
      </c>
      <c r="M32" s="45"/>
      <c r="T32" s="95"/>
    </row>
    <row r="33" spans="1:20">
      <c r="A33" s="222"/>
      <c r="B33" s="222"/>
      <c r="C33" s="111" t="s">
        <v>7</v>
      </c>
      <c r="D33" s="102">
        <v>138</v>
      </c>
      <c r="E33" s="102">
        <v>167</v>
      </c>
      <c r="F33" s="109">
        <f t="shared" si="0"/>
        <v>305</v>
      </c>
      <c r="G33" s="102">
        <v>503</v>
      </c>
      <c r="H33" s="102">
        <v>597</v>
      </c>
      <c r="I33" s="109">
        <f t="shared" si="1"/>
        <v>1100</v>
      </c>
      <c r="J33" s="104">
        <v>50</v>
      </c>
      <c r="K33" s="104">
        <v>81</v>
      </c>
      <c r="L33" s="109">
        <f t="shared" si="2"/>
        <v>131</v>
      </c>
      <c r="M33" s="45"/>
      <c r="T33" s="95"/>
    </row>
    <row r="34" spans="1:20" ht="26.25" customHeight="1">
      <c r="A34" s="219"/>
      <c r="B34" s="219"/>
      <c r="C34" s="112" t="s">
        <v>222</v>
      </c>
      <c r="D34" s="112">
        <f>SUM(D30:D33)</f>
        <v>576</v>
      </c>
      <c r="E34" s="112">
        <f>SUM(E30:E33)</f>
        <v>802</v>
      </c>
      <c r="F34" s="109">
        <f t="shared" si="0"/>
        <v>1378</v>
      </c>
      <c r="G34" s="112">
        <f>SUM(G30:G33)</f>
        <v>2453</v>
      </c>
      <c r="H34" s="112">
        <f>SUM(H30:H33)</f>
        <v>3223</v>
      </c>
      <c r="I34" s="109">
        <f t="shared" si="1"/>
        <v>5676</v>
      </c>
      <c r="J34" s="112">
        <f>SUM(J30:J33)</f>
        <v>279</v>
      </c>
      <c r="K34" s="112">
        <f>SUM(K30:K33)</f>
        <v>406</v>
      </c>
      <c r="L34" s="109">
        <f t="shared" si="2"/>
        <v>685</v>
      </c>
      <c r="M34" s="45"/>
      <c r="T34" s="95"/>
    </row>
    <row r="35" spans="1:20" ht="26.25" customHeight="1">
      <c r="A35" s="219" t="s">
        <v>14</v>
      </c>
      <c r="B35" s="219"/>
      <c r="C35" s="110" t="s">
        <v>4</v>
      </c>
      <c r="D35" s="102">
        <v>1014</v>
      </c>
      <c r="E35" s="102">
        <v>608</v>
      </c>
      <c r="F35" s="109">
        <f t="shared" si="0"/>
        <v>1622</v>
      </c>
      <c r="G35" s="102">
        <v>6621</v>
      </c>
      <c r="H35" s="102">
        <v>2838</v>
      </c>
      <c r="I35" s="109">
        <f t="shared" si="1"/>
        <v>9459</v>
      </c>
      <c r="J35" s="102">
        <v>480</v>
      </c>
      <c r="K35" s="102">
        <v>200</v>
      </c>
      <c r="L35" s="109">
        <f t="shared" si="2"/>
        <v>680</v>
      </c>
      <c r="M35" s="45"/>
      <c r="T35" s="95"/>
    </row>
    <row r="36" spans="1:20" ht="60" customHeight="1">
      <c r="A36" s="219"/>
      <c r="B36" s="219"/>
      <c r="C36" s="110" t="s">
        <v>5</v>
      </c>
      <c r="D36" s="102">
        <v>1465</v>
      </c>
      <c r="E36" s="102">
        <v>443</v>
      </c>
      <c r="F36" s="109">
        <f t="shared" ref="F36:F67" si="3">D36+E36</f>
        <v>1908</v>
      </c>
      <c r="G36" s="102">
        <v>5914</v>
      </c>
      <c r="H36" s="102">
        <v>1531</v>
      </c>
      <c r="I36" s="109">
        <f t="shared" ref="I36:I67" si="4">G36+H36</f>
        <v>7445</v>
      </c>
      <c r="J36" s="102">
        <v>433</v>
      </c>
      <c r="K36" s="102">
        <v>176</v>
      </c>
      <c r="L36" s="109">
        <f t="shared" ref="L36:L67" si="5">J36+K36</f>
        <v>609</v>
      </c>
      <c r="M36" s="45"/>
      <c r="T36" s="95"/>
    </row>
    <row r="37" spans="1:20">
      <c r="A37" s="219"/>
      <c r="B37" s="219"/>
      <c r="C37" s="110" t="s">
        <v>6</v>
      </c>
      <c r="D37" s="102">
        <v>1045</v>
      </c>
      <c r="E37" s="102">
        <v>610</v>
      </c>
      <c r="F37" s="109">
        <f t="shared" si="3"/>
        <v>1655</v>
      </c>
      <c r="G37" s="102">
        <v>3884</v>
      </c>
      <c r="H37" s="102">
        <v>1826</v>
      </c>
      <c r="I37" s="109">
        <f t="shared" si="4"/>
        <v>5710</v>
      </c>
      <c r="J37" s="93">
        <v>294</v>
      </c>
      <c r="K37" s="93">
        <v>165</v>
      </c>
      <c r="L37" s="109">
        <f t="shared" si="5"/>
        <v>459</v>
      </c>
      <c r="M37" s="45"/>
      <c r="T37" s="95"/>
    </row>
    <row r="38" spans="1:20" ht="26.25" customHeight="1">
      <c r="A38" s="222"/>
      <c r="B38" s="222"/>
      <c r="C38" s="111" t="s">
        <v>7</v>
      </c>
      <c r="D38" s="102">
        <v>1013</v>
      </c>
      <c r="E38" s="102">
        <v>250</v>
      </c>
      <c r="F38" s="109">
        <f t="shared" si="3"/>
        <v>1263</v>
      </c>
      <c r="G38" s="102">
        <v>3862</v>
      </c>
      <c r="H38" s="102">
        <v>1026</v>
      </c>
      <c r="I38" s="109">
        <f t="shared" si="4"/>
        <v>4888</v>
      </c>
      <c r="J38" s="104">
        <v>248</v>
      </c>
      <c r="K38" s="104">
        <v>59</v>
      </c>
      <c r="L38" s="109">
        <f t="shared" si="5"/>
        <v>307</v>
      </c>
      <c r="M38" s="45"/>
      <c r="T38" s="95"/>
    </row>
    <row r="39" spans="1:20" ht="52.5" customHeight="1">
      <c r="A39" s="219"/>
      <c r="B39" s="219"/>
      <c r="C39" s="110" t="s">
        <v>8</v>
      </c>
      <c r="D39" s="102">
        <v>181</v>
      </c>
      <c r="E39" s="102">
        <v>86</v>
      </c>
      <c r="F39" s="109">
        <f t="shared" si="3"/>
        <v>267</v>
      </c>
      <c r="G39" s="102">
        <v>289</v>
      </c>
      <c r="H39" s="102">
        <v>203</v>
      </c>
      <c r="I39" s="109">
        <f t="shared" si="4"/>
        <v>492</v>
      </c>
      <c r="J39" s="102">
        <v>0</v>
      </c>
      <c r="K39" s="102">
        <v>0</v>
      </c>
      <c r="L39" s="109">
        <f t="shared" si="5"/>
        <v>0</v>
      </c>
      <c r="M39" s="45"/>
      <c r="T39" s="95"/>
    </row>
    <row r="40" spans="1:20" ht="26.25" customHeight="1">
      <c r="A40" s="219"/>
      <c r="B40" s="219"/>
      <c r="C40" s="112" t="s">
        <v>222</v>
      </c>
      <c r="D40" s="112">
        <f>SUM(D35:D39)</f>
        <v>4718</v>
      </c>
      <c r="E40" s="112">
        <f>SUM(E35:E39)</f>
        <v>1997</v>
      </c>
      <c r="F40" s="109">
        <f t="shared" si="3"/>
        <v>6715</v>
      </c>
      <c r="G40" s="112">
        <f>SUM(G35:G39)</f>
        <v>20570</v>
      </c>
      <c r="H40" s="112">
        <f>SUM(H35:H39)</f>
        <v>7424</v>
      </c>
      <c r="I40" s="109">
        <f t="shared" si="4"/>
        <v>27994</v>
      </c>
      <c r="J40" s="112">
        <f>SUM(J35:J39)</f>
        <v>1455</v>
      </c>
      <c r="K40" s="112">
        <f>SUM(K35:K39)</f>
        <v>600</v>
      </c>
      <c r="L40" s="109">
        <f t="shared" si="5"/>
        <v>2055</v>
      </c>
      <c r="T40" s="95"/>
    </row>
    <row r="41" spans="1:20" ht="26.25" customHeight="1">
      <c r="A41" s="219" t="s">
        <v>140</v>
      </c>
      <c r="B41" s="219"/>
      <c r="C41" s="110" t="s">
        <v>4</v>
      </c>
      <c r="D41" s="102">
        <v>223</v>
      </c>
      <c r="E41" s="102">
        <v>183</v>
      </c>
      <c r="F41" s="109">
        <f t="shared" si="3"/>
        <v>406</v>
      </c>
      <c r="G41" s="102">
        <v>1159</v>
      </c>
      <c r="H41" s="102">
        <v>822</v>
      </c>
      <c r="I41" s="109">
        <f t="shared" si="4"/>
        <v>1981</v>
      </c>
      <c r="J41" s="102">
        <v>82</v>
      </c>
      <c r="K41" s="102">
        <v>71</v>
      </c>
      <c r="L41" s="109">
        <f t="shared" si="5"/>
        <v>153</v>
      </c>
      <c r="T41" s="95"/>
    </row>
    <row r="42" spans="1:20">
      <c r="A42" s="219"/>
      <c r="B42" s="219"/>
      <c r="C42" s="110" t="s">
        <v>5</v>
      </c>
      <c r="D42" s="102">
        <v>74</v>
      </c>
      <c r="E42" s="102">
        <v>97</v>
      </c>
      <c r="F42" s="109">
        <f t="shared" si="3"/>
        <v>171</v>
      </c>
      <c r="G42" s="102">
        <v>305</v>
      </c>
      <c r="H42" s="102">
        <v>295</v>
      </c>
      <c r="I42" s="109">
        <f t="shared" si="4"/>
        <v>600</v>
      </c>
      <c r="J42" s="102">
        <v>101</v>
      </c>
      <c r="K42" s="102">
        <v>78</v>
      </c>
      <c r="L42" s="109">
        <f t="shared" si="5"/>
        <v>179</v>
      </c>
      <c r="M42" s="45"/>
      <c r="T42" s="95"/>
    </row>
    <row r="43" spans="1:20" ht="26.25" customHeight="1">
      <c r="A43" s="219"/>
      <c r="B43" s="219"/>
      <c r="C43" s="110" t="s">
        <v>6</v>
      </c>
      <c r="D43" s="102">
        <v>173</v>
      </c>
      <c r="E43" s="102">
        <v>188</v>
      </c>
      <c r="F43" s="109">
        <f t="shared" si="3"/>
        <v>361</v>
      </c>
      <c r="G43" s="102">
        <v>588</v>
      </c>
      <c r="H43" s="102">
        <v>613</v>
      </c>
      <c r="I43" s="109">
        <f t="shared" si="4"/>
        <v>1201</v>
      </c>
      <c r="J43" s="93">
        <v>46</v>
      </c>
      <c r="K43" s="93">
        <v>40</v>
      </c>
      <c r="L43" s="109">
        <f t="shared" si="5"/>
        <v>86</v>
      </c>
      <c r="M43" s="45"/>
      <c r="T43" s="95"/>
    </row>
    <row r="44" spans="1:20" ht="52.5" customHeight="1">
      <c r="A44" s="222"/>
      <c r="B44" s="222"/>
      <c r="C44" s="111" t="s">
        <v>7</v>
      </c>
      <c r="D44" s="102">
        <v>112</v>
      </c>
      <c r="E44" s="102">
        <v>138</v>
      </c>
      <c r="F44" s="109">
        <f t="shared" si="3"/>
        <v>250</v>
      </c>
      <c r="G44" s="102">
        <v>436</v>
      </c>
      <c r="H44" s="102">
        <v>457</v>
      </c>
      <c r="I44" s="109">
        <f t="shared" si="4"/>
        <v>893</v>
      </c>
      <c r="J44" s="104">
        <v>44</v>
      </c>
      <c r="K44" s="104">
        <v>46</v>
      </c>
      <c r="L44" s="109">
        <f t="shared" si="5"/>
        <v>90</v>
      </c>
      <c r="M44" s="45"/>
      <c r="T44" s="95"/>
    </row>
    <row r="45" spans="1:20" ht="52.5" customHeight="1">
      <c r="A45" s="219"/>
      <c r="B45" s="219"/>
      <c r="C45" s="112" t="s">
        <v>222</v>
      </c>
      <c r="D45" s="112">
        <f>SUM(D41:D44)</f>
        <v>582</v>
      </c>
      <c r="E45" s="112">
        <f>SUM(E41:E44)</f>
        <v>606</v>
      </c>
      <c r="F45" s="109">
        <f t="shared" si="3"/>
        <v>1188</v>
      </c>
      <c r="G45" s="112">
        <f>SUM(G41:G44)</f>
        <v>2488</v>
      </c>
      <c r="H45" s="112">
        <f>SUM(H41:H44)</f>
        <v>2187</v>
      </c>
      <c r="I45" s="109">
        <f t="shared" si="4"/>
        <v>4675</v>
      </c>
      <c r="J45" s="112">
        <f>SUM(J41:J44)</f>
        <v>273</v>
      </c>
      <c r="K45" s="112">
        <f>SUM(K41:K44)</f>
        <v>235</v>
      </c>
      <c r="L45" s="109">
        <f t="shared" si="5"/>
        <v>508</v>
      </c>
      <c r="M45" s="45"/>
      <c r="T45" s="95"/>
    </row>
    <row r="46" spans="1:20" ht="26.25" customHeight="1">
      <c r="A46" s="219" t="s">
        <v>16</v>
      </c>
      <c r="B46" s="219"/>
      <c r="C46" s="110" t="s">
        <v>17</v>
      </c>
      <c r="D46" s="102">
        <v>92</v>
      </c>
      <c r="E46" s="102">
        <v>133</v>
      </c>
      <c r="F46" s="109">
        <f t="shared" si="3"/>
        <v>225</v>
      </c>
      <c r="G46" s="102">
        <v>311</v>
      </c>
      <c r="H46" s="102">
        <v>407</v>
      </c>
      <c r="I46" s="109">
        <f t="shared" si="4"/>
        <v>718</v>
      </c>
      <c r="J46" s="93">
        <v>21</v>
      </c>
      <c r="K46" s="93">
        <v>31</v>
      </c>
      <c r="L46" s="109">
        <f t="shared" si="5"/>
        <v>52</v>
      </c>
      <c r="M46" s="45"/>
      <c r="T46" s="95"/>
    </row>
    <row r="47" spans="1:20" ht="26.25" customHeight="1">
      <c r="A47" s="219" t="s">
        <v>18</v>
      </c>
      <c r="B47" s="219"/>
      <c r="C47" s="110" t="s">
        <v>5</v>
      </c>
      <c r="D47" s="102">
        <v>199</v>
      </c>
      <c r="E47" s="102">
        <v>143</v>
      </c>
      <c r="F47" s="109">
        <f t="shared" si="3"/>
        <v>342</v>
      </c>
      <c r="G47" s="102">
        <v>867</v>
      </c>
      <c r="H47" s="102">
        <v>1120</v>
      </c>
      <c r="I47" s="109">
        <f t="shared" si="4"/>
        <v>1987</v>
      </c>
      <c r="J47" s="102">
        <v>64</v>
      </c>
      <c r="K47" s="102">
        <v>112</v>
      </c>
      <c r="L47" s="109">
        <f t="shared" si="5"/>
        <v>176</v>
      </c>
      <c r="M47" s="45"/>
      <c r="T47" s="95"/>
    </row>
    <row r="48" spans="1:20" ht="26.25" customHeight="1">
      <c r="A48" s="219"/>
      <c r="B48" s="219"/>
      <c r="C48" s="110" t="s">
        <v>17</v>
      </c>
      <c r="D48" s="102">
        <v>274</v>
      </c>
      <c r="E48" s="102">
        <v>200</v>
      </c>
      <c r="F48" s="109">
        <f t="shared" si="3"/>
        <v>474</v>
      </c>
      <c r="G48" s="102">
        <v>1379</v>
      </c>
      <c r="H48" s="102">
        <v>735</v>
      </c>
      <c r="I48" s="109">
        <f t="shared" si="4"/>
        <v>2114</v>
      </c>
      <c r="J48" s="93">
        <v>115</v>
      </c>
      <c r="K48" s="93">
        <v>36</v>
      </c>
      <c r="L48" s="109">
        <f t="shared" si="5"/>
        <v>151</v>
      </c>
      <c r="M48" s="45"/>
      <c r="T48" s="95"/>
    </row>
    <row r="49" spans="1:20">
      <c r="A49" s="219"/>
      <c r="B49" s="219"/>
      <c r="C49" s="112" t="s">
        <v>222</v>
      </c>
      <c r="D49" s="112">
        <f>SUM(D47:D48)</f>
        <v>473</v>
      </c>
      <c r="E49" s="112">
        <f>SUM(E47:E48)</f>
        <v>343</v>
      </c>
      <c r="F49" s="109">
        <f t="shared" si="3"/>
        <v>816</v>
      </c>
      <c r="G49" s="112">
        <f>SUM(G47:G48)</f>
        <v>2246</v>
      </c>
      <c r="H49" s="112">
        <f>SUM(H47:H48)</f>
        <v>1855</v>
      </c>
      <c r="I49" s="109">
        <f t="shared" si="4"/>
        <v>4101</v>
      </c>
      <c r="J49" s="112">
        <f>SUM(J47:J48)</f>
        <v>179</v>
      </c>
      <c r="K49" s="112">
        <f>SUM(K47:K48)</f>
        <v>148</v>
      </c>
      <c r="L49" s="109">
        <f t="shared" si="5"/>
        <v>327</v>
      </c>
      <c r="M49" s="45"/>
      <c r="T49" s="95"/>
    </row>
    <row r="50" spans="1:20" ht="26.25" customHeight="1">
      <c r="A50" s="222" t="s">
        <v>19</v>
      </c>
      <c r="B50" s="222"/>
      <c r="C50" s="111" t="s">
        <v>7</v>
      </c>
      <c r="D50" s="102">
        <v>639</v>
      </c>
      <c r="E50" s="102">
        <v>263</v>
      </c>
      <c r="F50" s="109">
        <f t="shared" si="3"/>
        <v>902</v>
      </c>
      <c r="G50" s="102">
        <v>2320</v>
      </c>
      <c r="H50" s="102">
        <v>875</v>
      </c>
      <c r="I50" s="109">
        <f t="shared" si="4"/>
        <v>3195</v>
      </c>
      <c r="J50" s="104">
        <v>138</v>
      </c>
      <c r="K50" s="104">
        <v>67</v>
      </c>
      <c r="L50" s="109">
        <f t="shared" si="5"/>
        <v>205</v>
      </c>
      <c r="M50" s="45"/>
      <c r="T50" s="95"/>
    </row>
    <row r="51" spans="1:20" ht="26.25" customHeight="1">
      <c r="A51" s="219"/>
      <c r="B51" s="219"/>
      <c r="C51" s="110" t="s">
        <v>8</v>
      </c>
      <c r="D51" s="102">
        <v>292</v>
      </c>
      <c r="E51" s="102">
        <v>116</v>
      </c>
      <c r="F51" s="109">
        <f t="shared" si="3"/>
        <v>408</v>
      </c>
      <c r="G51" s="102">
        <v>1250</v>
      </c>
      <c r="H51" s="102">
        <v>413</v>
      </c>
      <c r="I51" s="109">
        <f t="shared" si="4"/>
        <v>1663</v>
      </c>
      <c r="J51" s="93">
        <v>75</v>
      </c>
      <c r="K51" s="93">
        <v>34</v>
      </c>
      <c r="L51" s="109">
        <f t="shared" si="5"/>
        <v>109</v>
      </c>
      <c r="M51" s="45"/>
      <c r="T51" s="96"/>
    </row>
    <row r="52" spans="1:20" ht="26.25" customHeight="1">
      <c r="A52" s="219"/>
      <c r="B52" s="219"/>
      <c r="C52" s="112" t="s">
        <v>222</v>
      </c>
      <c r="D52" s="112">
        <f>SUM(D50:D51)</f>
        <v>931</v>
      </c>
      <c r="E52" s="112">
        <f>SUM(E50:E51)</f>
        <v>379</v>
      </c>
      <c r="F52" s="109">
        <f t="shared" si="3"/>
        <v>1310</v>
      </c>
      <c r="G52" s="112">
        <f>SUM(G50:G51)</f>
        <v>3570</v>
      </c>
      <c r="H52" s="112">
        <f>SUM(H50:H51)</f>
        <v>1288</v>
      </c>
      <c r="I52" s="109">
        <f t="shared" si="4"/>
        <v>4858</v>
      </c>
      <c r="J52" s="112">
        <f>SUM(J50:J51)</f>
        <v>213</v>
      </c>
      <c r="K52" s="112">
        <f>SUM(K50:K51)</f>
        <v>101</v>
      </c>
      <c r="L52" s="109">
        <f t="shared" si="5"/>
        <v>314</v>
      </c>
      <c r="M52" s="45"/>
      <c r="T52" s="96"/>
    </row>
    <row r="53" spans="1:20" ht="22.5" customHeight="1">
      <c r="A53" s="219" t="s">
        <v>20</v>
      </c>
      <c r="B53" s="219"/>
      <c r="C53" s="113" t="s">
        <v>4</v>
      </c>
      <c r="D53" s="102">
        <v>326</v>
      </c>
      <c r="E53" s="102">
        <v>342</v>
      </c>
      <c r="F53" s="109">
        <f t="shared" si="3"/>
        <v>668</v>
      </c>
      <c r="G53" s="102">
        <v>1568</v>
      </c>
      <c r="H53" s="102">
        <v>1675</v>
      </c>
      <c r="I53" s="109">
        <f t="shared" si="4"/>
        <v>3243</v>
      </c>
      <c r="J53" s="102">
        <v>111</v>
      </c>
      <c r="K53" s="102">
        <v>163</v>
      </c>
      <c r="L53" s="109">
        <f t="shared" si="5"/>
        <v>274</v>
      </c>
      <c r="M53" s="45"/>
      <c r="T53" s="97"/>
    </row>
    <row r="54" spans="1:20">
      <c r="A54" s="219"/>
      <c r="B54" s="219"/>
      <c r="C54" s="110" t="s">
        <v>5</v>
      </c>
      <c r="D54" s="102">
        <v>238</v>
      </c>
      <c r="E54" s="102">
        <v>193</v>
      </c>
      <c r="F54" s="109">
        <f t="shared" si="3"/>
        <v>431</v>
      </c>
      <c r="G54" s="102">
        <v>1663</v>
      </c>
      <c r="H54" s="102">
        <v>858</v>
      </c>
      <c r="I54" s="109">
        <f t="shared" si="4"/>
        <v>2521</v>
      </c>
      <c r="J54" s="102">
        <v>36</v>
      </c>
      <c r="K54" s="102">
        <v>49</v>
      </c>
      <c r="L54" s="109">
        <f t="shared" si="5"/>
        <v>85</v>
      </c>
      <c r="M54" s="45"/>
      <c r="T54" s="98"/>
    </row>
    <row r="55" spans="1:20">
      <c r="A55" s="219"/>
      <c r="B55" s="219"/>
      <c r="C55" s="110" t="s">
        <v>6</v>
      </c>
      <c r="D55" s="102">
        <v>283</v>
      </c>
      <c r="E55" s="102">
        <v>320</v>
      </c>
      <c r="F55" s="109">
        <f t="shared" si="3"/>
        <v>603</v>
      </c>
      <c r="G55" s="102">
        <v>1224</v>
      </c>
      <c r="H55" s="102">
        <v>1443</v>
      </c>
      <c r="I55" s="109">
        <f t="shared" si="4"/>
        <v>2667</v>
      </c>
      <c r="J55" s="93">
        <v>87</v>
      </c>
      <c r="K55" s="93">
        <v>108</v>
      </c>
      <c r="L55" s="109">
        <f t="shared" si="5"/>
        <v>195</v>
      </c>
      <c r="M55" s="45"/>
      <c r="T55" s="97"/>
    </row>
    <row r="56" spans="1:20">
      <c r="A56" s="222"/>
      <c r="B56" s="222"/>
      <c r="C56" s="111" t="s">
        <v>7</v>
      </c>
      <c r="D56" s="102">
        <v>274</v>
      </c>
      <c r="E56" s="102">
        <v>190</v>
      </c>
      <c r="F56" s="109">
        <f t="shared" si="3"/>
        <v>464</v>
      </c>
      <c r="G56" s="102">
        <v>907</v>
      </c>
      <c r="H56" s="102">
        <v>974</v>
      </c>
      <c r="I56" s="109">
        <f t="shared" si="4"/>
        <v>1881</v>
      </c>
      <c r="J56" s="104">
        <v>31</v>
      </c>
      <c r="K56" s="104">
        <v>64</v>
      </c>
      <c r="L56" s="109">
        <f t="shared" si="5"/>
        <v>95</v>
      </c>
      <c r="M56" s="45"/>
    </row>
    <row r="57" spans="1:20" ht="52.5" customHeight="1">
      <c r="A57" s="219"/>
      <c r="B57" s="219"/>
      <c r="C57" s="110" t="s">
        <v>8</v>
      </c>
      <c r="D57" s="102">
        <v>401</v>
      </c>
      <c r="E57" s="102">
        <v>312</v>
      </c>
      <c r="F57" s="109">
        <f t="shared" si="3"/>
        <v>713</v>
      </c>
      <c r="G57" s="102">
        <v>1494</v>
      </c>
      <c r="H57" s="102">
        <v>1009</v>
      </c>
      <c r="I57" s="109">
        <f t="shared" si="4"/>
        <v>2503</v>
      </c>
      <c r="J57" s="93">
        <v>193</v>
      </c>
      <c r="K57" s="93">
        <v>83</v>
      </c>
      <c r="L57" s="109">
        <f t="shared" si="5"/>
        <v>276</v>
      </c>
      <c r="M57" s="45"/>
    </row>
    <row r="58" spans="1:20" ht="52.5" customHeight="1">
      <c r="A58" s="219"/>
      <c r="B58" s="219"/>
      <c r="C58" s="112" t="s">
        <v>222</v>
      </c>
      <c r="D58" s="112">
        <f>SUM(D53:D57)</f>
        <v>1522</v>
      </c>
      <c r="E58" s="112">
        <f>SUM(E53:E57)</f>
        <v>1357</v>
      </c>
      <c r="F58" s="109">
        <f t="shared" si="3"/>
        <v>2879</v>
      </c>
      <c r="G58" s="112">
        <f>SUM(G53:G57)</f>
        <v>6856</v>
      </c>
      <c r="H58" s="112">
        <f>SUM(H53:H57)</f>
        <v>5959</v>
      </c>
      <c r="I58" s="109">
        <f t="shared" si="4"/>
        <v>12815</v>
      </c>
      <c r="J58" s="112">
        <f>SUM(J53:J57)</f>
        <v>458</v>
      </c>
      <c r="K58" s="112">
        <f>SUM(K53:K57)</f>
        <v>467</v>
      </c>
      <c r="L58" s="109">
        <f t="shared" si="5"/>
        <v>925</v>
      </c>
      <c r="M58" s="45"/>
    </row>
    <row r="59" spans="1:20" ht="26.25" customHeight="1">
      <c r="A59" s="219" t="s">
        <v>21</v>
      </c>
      <c r="B59" s="219"/>
      <c r="C59" s="113" t="s">
        <v>22</v>
      </c>
      <c r="D59" s="102">
        <v>97</v>
      </c>
      <c r="E59" s="102">
        <v>136</v>
      </c>
      <c r="F59" s="109">
        <f t="shared" si="3"/>
        <v>233</v>
      </c>
      <c r="G59" s="102">
        <v>398</v>
      </c>
      <c r="H59" s="102">
        <v>557</v>
      </c>
      <c r="I59" s="109">
        <f t="shared" si="4"/>
        <v>955</v>
      </c>
      <c r="J59" s="102">
        <v>15</v>
      </c>
      <c r="K59" s="102">
        <v>56</v>
      </c>
      <c r="L59" s="109">
        <f t="shared" si="5"/>
        <v>71</v>
      </c>
      <c r="M59" s="45"/>
    </row>
    <row r="60" spans="1:20">
      <c r="A60" s="219"/>
      <c r="B60" s="219"/>
      <c r="C60" s="110" t="s">
        <v>23</v>
      </c>
      <c r="D60" s="102">
        <v>202</v>
      </c>
      <c r="E60" s="102">
        <v>130</v>
      </c>
      <c r="F60" s="109">
        <f t="shared" si="3"/>
        <v>332</v>
      </c>
      <c r="G60" s="102">
        <v>320</v>
      </c>
      <c r="H60" s="102">
        <v>250</v>
      </c>
      <c r="I60" s="109">
        <f t="shared" si="4"/>
        <v>570</v>
      </c>
      <c r="J60" s="102">
        <v>41</v>
      </c>
      <c r="K60" s="102">
        <v>40</v>
      </c>
      <c r="L60" s="109">
        <f t="shared" si="5"/>
        <v>81</v>
      </c>
      <c r="M60" s="45"/>
    </row>
    <row r="61" spans="1:20" ht="26.25" customHeight="1">
      <c r="A61" s="219"/>
      <c r="B61" s="219"/>
      <c r="C61" s="110" t="s">
        <v>29</v>
      </c>
      <c r="D61" s="102">
        <v>51</v>
      </c>
      <c r="E61" s="102">
        <v>53</v>
      </c>
      <c r="F61" s="109">
        <f t="shared" si="3"/>
        <v>104</v>
      </c>
      <c r="G61" s="102">
        <v>99</v>
      </c>
      <c r="H61" s="102">
        <v>109</v>
      </c>
      <c r="I61" s="109">
        <f t="shared" si="4"/>
        <v>208</v>
      </c>
      <c r="J61" s="102">
        <v>0</v>
      </c>
      <c r="K61" s="102">
        <v>0</v>
      </c>
      <c r="L61" s="109">
        <f t="shared" si="5"/>
        <v>0</v>
      </c>
      <c r="M61" s="45"/>
    </row>
    <row r="62" spans="1:20">
      <c r="A62" s="219"/>
      <c r="B62" s="219"/>
      <c r="C62" s="110" t="s">
        <v>24</v>
      </c>
      <c r="D62" s="102">
        <v>408</v>
      </c>
      <c r="E62" s="102">
        <v>329</v>
      </c>
      <c r="F62" s="109">
        <f t="shared" si="3"/>
        <v>737</v>
      </c>
      <c r="G62" s="102">
        <v>1127</v>
      </c>
      <c r="H62" s="102">
        <v>869</v>
      </c>
      <c r="I62" s="109">
        <f t="shared" si="4"/>
        <v>1996</v>
      </c>
      <c r="J62" s="93">
        <v>33</v>
      </c>
      <c r="K62" s="93">
        <v>27</v>
      </c>
      <c r="L62" s="109">
        <f t="shared" si="5"/>
        <v>60</v>
      </c>
      <c r="M62" s="45"/>
    </row>
    <row r="63" spans="1:20" ht="26.25" customHeight="1">
      <c r="A63" s="219"/>
      <c r="B63" s="219"/>
      <c r="C63" s="110" t="s">
        <v>31</v>
      </c>
      <c r="D63" s="102">
        <v>194</v>
      </c>
      <c r="E63" s="102">
        <v>78</v>
      </c>
      <c r="F63" s="109">
        <f t="shared" si="3"/>
        <v>272</v>
      </c>
      <c r="G63" s="102">
        <v>308</v>
      </c>
      <c r="H63" s="102">
        <v>131</v>
      </c>
      <c r="I63" s="109">
        <f t="shared" si="4"/>
        <v>439</v>
      </c>
      <c r="J63" s="102">
        <v>0</v>
      </c>
      <c r="K63" s="102">
        <v>0</v>
      </c>
      <c r="L63" s="109">
        <f t="shared" si="5"/>
        <v>0</v>
      </c>
      <c r="M63" s="45"/>
    </row>
    <row r="64" spans="1:20" ht="52.5" customHeight="1">
      <c r="A64" s="219"/>
      <c r="B64" s="219"/>
      <c r="C64" s="112" t="s">
        <v>222</v>
      </c>
      <c r="D64" s="112">
        <f>SUM(D59:D63)</f>
        <v>952</v>
      </c>
      <c r="E64" s="112">
        <f>SUM(E59:E63)</f>
        <v>726</v>
      </c>
      <c r="F64" s="109">
        <f t="shared" si="3"/>
        <v>1678</v>
      </c>
      <c r="G64" s="112">
        <f>SUM(G59:G63)</f>
        <v>2252</v>
      </c>
      <c r="H64" s="112">
        <f>SUM(H59:H63)</f>
        <v>1916</v>
      </c>
      <c r="I64" s="109">
        <f t="shared" si="4"/>
        <v>4168</v>
      </c>
      <c r="J64" s="112">
        <f>SUM(J59:J63)</f>
        <v>89</v>
      </c>
      <c r="K64" s="112">
        <f>SUM(K59:K63)</f>
        <v>123</v>
      </c>
      <c r="L64" s="109">
        <f t="shared" si="5"/>
        <v>212</v>
      </c>
      <c r="M64" s="45"/>
    </row>
    <row r="65" spans="1:29" ht="26.25" customHeight="1">
      <c r="A65" s="219" t="s">
        <v>25</v>
      </c>
      <c r="B65" s="219"/>
      <c r="C65" s="113" t="s">
        <v>27</v>
      </c>
      <c r="D65" s="102">
        <v>88</v>
      </c>
      <c r="E65" s="102">
        <v>2</v>
      </c>
      <c r="F65" s="109">
        <f t="shared" si="3"/>
        <v>90</v>
      </c>
      <c r="G65" s="102">
        <v>88</v>
      </c>
      <c r="H65" s="102">
        <v>2</v>
      </c>
      <c r="I65" s="109">
        <f t="shared" si="4"/>
        <v>90</v>
      </c>
      <c r="J65" s="102">
        <v>0</v>
      </c>
      <c r="K65" s="102">
        <v>0</v>
      </c>
      <c r="L65" s="109">
        <f t="shared" si="5"/>
        <v>0</v>
      </c>
      <c r="M65" s="45"/>
    </row>
    <row r="66" spans="1:29" s="45" customFormat="1" ht="26.25" customHeight="1">
      <c r="A66" s="219"/>
      <c r="B66" s="219"/>
      <c r="C66" s="110" t="s">
        <v>178</v>
      </c>
      <c r="D66" s="102">
        <v>87</v>
      </c>
      <c r="E66" s="102">
        <v>3</v>
      </c>
      <c r="F66" s="109">
        <f t="shared" si="3"/>
        <v>90</v>
      </c>
      <c r="G66" s="102">
        <v>171</v>
      </c>
      <c r="H66" s="102">
        <v>4</v>
      </c>
      <c r="I66" s="109">
        <f t="shared" si="4"/>
        <v>175</v>
      </c>
      <c r="J66" s="102">
        <v>0</v>
      </c>
      <c r="K66" s="102">
        <v>0</v>
      </c>
      <c r="L66" s="109">
        <f t="shared" si="5"/>
        <v>0</v>
      </c>
      <c r="T66" s="99"/>
      <c r="U66" s="42"/>
      <c r="V66" s="42"/>
      <c r="W66" s="42"/>
      <c r="X66" s="42"/>
      <c r="Y66" s="42"/>
      <c r="Z66" s="42"/>
      <c r="AA66" s="42"/>
      <c r="AB66" s="42"/>
      <c r="AC66" s="42"/>
    </row>
    <row r="67" spans="1:29" ht="52.5" customHeight="1">
      <c r="A67" s="222"/>
      <c r="B67" s="222"/>
      <c r="C67" s="110" t="s">
        <v>29</v>
      </c>
      <c r="D67" s="102">
        <v>289</v>
      </c>
      <c r="E67" s="102">
        <v>28</v>
      </c>
      <c r="F67" s="109">
        <f t="shared" si="3"/>
        <v>317</v>
      </c>
      <c r="G67" s="102">
        <v>1612</v>
      </c>
      <c r="H67" s="102">
        <v>112</v>
      </c>
      <c r="I67" s="109">
        <f t="shared" si="4"/>
        <v>1724</v>
      </c>
      <c r="J67" s="104">
        <v>153</v>
      </c>
      <c r="K67" s="104">
        <v>8</v>
      </c>
      <c r="L67" s="109">
        <f t="shared" si="5"/>
        <v>161</v>
      </c>
      <c r="M67" s="45"/>
    </row>
    <row r="68" spans="1:29" ht="52.5" customHeight="1">
      <c r="A68" s="219"/>
      <c r="B68" s="219"/>
      <c r="C68" s="110" t="s">
        <v>8</v>
      </c>
      <c r="D68" s="102">
        <v>429</v>
      </c>
      <c r="E68" s="102">
        <v>61</v>
      </c>
      <c r="F68" s="109">
        <f t="shared" ref="F68:F99" si="6">D68+E68</f>
        <v>490</v>
      </c>
      <c r="G68" s="102">
        <v>792</v>
      </c>
      <c r="H68" s="102">
        <v>98</v>
      </c>
      <c r="I68" s="109">
        <f t="shared" ref="I68:I99" si="7">G68+H68</f>
        <v>890</v>
      </c>
      <c r="J68" s="102">
        <v>0</v>
      </c>
      <c r="K68" s="102">
        <v>0</v>
      </c>
      <c r="L68" s="109">
        <f t="shared" ref="L68:L99" si="8">J68+K68</f>
        <v>0</v>
      </c>
      <c r="M68" s="45"/>
    </row>
    <row r="69" spans="1:29" ht="26.25" customHeight="1">
      <c r="A69" s="219"/>
      <c r="B69" s="219"/>
      <c r="C69" s="112" t="s">
        <v>222</v>
      </c>
      <c r="D69" s="112">
        <f>SUM(D65:D68)</f>
        <v>893</v>
      </c>
      <c r="E69" s="112">
        <f>SUM(E65:E68)</f>
        <v>94</v>
      </c>
      <c r="F69" s="109">
        <f t="shared" si="6"/>
        <v>987</v>
      </c>
      <c r="G69" s="112">
        <f>SUM(G65:G68)</f>
        <v>2663</v>
      </c>
      <c r="H69" s="112">
        <f>SUM(H65:H68)</f>
        <v>216</v>
      </c>
      <c r="I69" s="109">
        <f t="shared" si="7"/>
        <v>2879</v>
      </c>
      <c r="J69" s="112">
        <f>SUM(J65:J68)</f>
        <v>153</v>
      </c>
      <c r="K69" s="112">
        <f>SUM(K65:K68)</f>
        <v>8</v>
      </c>
      <c r="L69" s="109">
        <f t="shared" si="8"/>
        <v>161</v>
      </c>
      <c r="M69" s="45"/>
    </row>
    <row r="70" spans="1:29" ht="26.25" customHeight="1">
      <c r="A70" s="219" t="s">
        <v>223</v>
      </c>
      <c r="B70" s="219"/>
      <c r="C70" s="113" t="s">
        <v>4</v>
      </c>
      <c r="D70" s="102">
        <v>558</v>
      </c>
      <c r="E70" s="102">
        <v>771</v>
      </c>
      <c r="F70" s="109">
        <f t="shared" si="6"/>
        <v>1329</v>
      </c>
      <c r="G70" s="102">
        <v>5992</v>
      </c>
      <c r="H70" s="102">
        <v>3836</v>
      </c>
      <c r="I70" s="109">
        <f t="shared" si="7"/>
        <v>9828</v>
      </c>
      <c r="J70" s="102">
        <v>723</v>
      </c>
      <c r="K70" s="102">
        <v>547</v>
      </c>
      <c r="L70" s="109">
        <f t="shared" si="8"/>
        <v>1270</v>
      </c>
      <c r="M70" s="45"/>
    </row>
    <row r="71" spans="1:29" ht="26.25" customHeight="1">
      <c r="A71" s="219"/>
      <c r="B71" s="219"/>
      <c r="C71" s="110" t="s">
        <v>5</v>
      </c>
      <c r="D71" s="102">
        <v>661</v>
      </c>
      <c r="E71" s="102">
        <v>298</v>
      </c>
      <c r="F71" s="109">
        <f t="shared" si="6"/>
        <v>959</v>
      </c>
      <c r="G71" s="102">
        <v>2343</v>
      </c>
      <c r="H71" s="102">
        <v>1093</v>
      </c>
      <c r="I71" s="109">
        <f t="shared" si="7"/>
        <v>3436</v>
      </c>
      <c r="J71" s="102">
        <v>322</v>
      </c>
      <c r="K71" s="102">
        <v>156</v>
      </c>
      <c r="L71" s="109">
        <f t="shared" si="8"/>
        <v>478</v>
      </c>
      <c r="M71" s="45"/>
    </row>
    <row r="72" spans="1:29" ht="26.25" customHeight="1">
      <c r="A72" s="219"/>
      <c r="B72" s="219"/>
      <c r="C72" s="110" t="s">
        <v>6</v>
      </c>
      <c r="D72" s="102">
        <v>523</v>
      </c>
      <c r="E72" s="102">
        <v>311</v>
      </c>
      <c r="F72" s="109">
        <f t="shared" si="6"/>
        <v>834</v>
      </c>
      <c r="G72" s="102">
        <v>2207</v>
      </c>
      <c r="H72" s="102">
        <v>1250</v>
      </c>
      <c r="I72" s="109">
        <f t="shared" si="7"/>
        <v>3457</v>
      </c>
      <c r="J72" s="93">
        <v>198</v>
      </c>
      <c r="K72" s="93">
        <v>162</v>
      </c>
      <c r="L72" s="109">
        <f t="shared" si="8"/>
        <v>360</v>
      </c>
      <c r="M72" s="45"/>
    </row>
    <row r="73" spans="1:29" ht="26.25" customHeight="1">
      <c r="A73" s="222"/>
      <c r="B73" s="222"/>
      <c r="C73" s="111" t="s">
        <v>29</v>
      </c>
      <c r="D73" s="102">
        <v>91</v>
      </c>
      <c r="E73" s="102">
        <v>119</v>
      </c>
      <c r="F73" s="109">
        <f t="shared" si="6"/>
        <v>210</v>
      </c>
      <c r="G73" s="102">
        <v>575</v>
      </c>
      <c r="H73" s="102">
        <v>430</v>
      </c>
      <c r="I73" s="109">
        <f t="shared" si="7"/>
        <v>1005</v>
      </c>
      <c r="J73" s="104">
        <v>74</v>
      </c>
      <c r="K73" s="104">
        <v>56</v>
      </c>
      <c r="L73" s="109">
        <f t="shared" si="8"/>
        <v>130</v>
      </c>
      <c r="M73" s="45"/>
    </row>
    <row r="74" spans="1:29" ht="26.25" customHeight="1">
      <c r="A74" s="219"/>
      <c r="B74" s="219"/>
      <c r="C74" s="110" t="s">
        <v>8</v>
      </c>
      <c r="D74" s="102">
        <v>279</v>
      </c>
      <c r="E74" s="102">
        <v>186</v>
      </c>
      <c r="F74" s="109">
        <f t="shared" si="6"/>
        <v>465</v>
      </c>
      <c r="G74" s="102">
        <v>959</v>
      </c>
      <c r="H74" s="102">
        <v>504</v>
      </c>
      <c r="I74" s="109">
        <f t="shared" si="7"/>
        <v>1463</v>
      </c>
      <c r="J74" s="102">
        <v>65</v>
      </c>
      <c r="K74" s="102">
        <v>50</v>
      </c>
      <c r="L74" s="109">
        <f t="shared" si="8"/>
        <v>115</v>
      </c>
    </row>
    <row r="75" spans="1:29" ht="26.25" customHeight="1">
      <c r="A75" s="219"/>
      <c r="B75" s="219"/>
      <c r="C75" s="112" t="s">
        <v>222</v>
      </c>
      <c r="D75" s="112">
        <f>SUM(D70:D74)</f>
        <v>2112</v>
      </c>
      <c r="E75" s="112">
        <f>SUM(E70:E74)</f>
        <v>1685</v>
      </c>
      <c r="F75" s="109">
        <f t="shared" si="6"/>
        <v>3797</v>
      </c>
      <c r="G75" s="112">
        <f>SUM(G70:G74)</f>
        <v>12076</v>
      </c>
      <c r="H75" s="112">
        <f>SUM(H70:H74)</f>
        <v>7113</v>
      </c>
      <c r="I75" s="109">
        <f t="shared" si="7"/>
        <v>19189</v>
      </c>
      <c r="J75" s="112">
        <f>SUM(J70:J74)</f>
        <v>1382</v>
      </c>
      <c r="K75" s="112">
        <f>SUM(K70:K74)</f>
        <v>971</v>
      </c>
      <c r="L75" s="109">
        <f t="shared" si="8"/>
        <v>2353</v>
      </c>
    </row>
    <row r="76" spans="1:29" ht="26.25" customHeight="1">
      <c r="A76" s="219" t="s">
        <v>224</v>
      </c>
      <c r="B76" s="219"/>
      <c r="C76" s="113" t="s">
        <v>27</v>
      </c>
      <c r="D76" s="102">
        <v>313</v>
      </c>
      <c r="E76" s="102">
        <v>138</v>
      </c>
      <c r="F76" s="109">
        <f t="shared" si="6"/>
        <v>451</v>
      </c>
      <c r="G76" s="102">
        <v>1148</v>
      </c>
      <c r="H76" s="102">
        <v>537</v>
      </c>
      <c r="I76" s="109">
        <f t="shared" si="7"/>
        <v>1685</v>
      </c>
      <c r="J76" s="102">
        <v>56</v>
      </c>
      <c r="K76" s="102">
        <v>35</v>
      </c>
      <c r="L76" s="109">
        <f t="shared" si="8"/>
        <v>91</v>
      </c>
    </row>
    <row r="77" spans="1:29" ht="55.5">
      <c r="A77" s="219"/>
      <c r="B77" s="219"/>
      <c r="C77" s="110" t="s">
        <v>17</v>
      </c>
      <c r="D77" s="102">
        <v>135</v>
      </c>
      <c r="E77" s="102">
        <v>127</v>
      </c>
      <c r="F77" s="109">
        <f t="shared" si="6"/>
        <v>262</v>
      </c>
      <c r="G77" s="102">
        <v>653</v>
      </c>
      <c r="H77" s="102">
        <v>589</v>
      </c>
      <c r="I77" s="109">
        <f t="shared" si="7"/>
        <v>1242</v>
      </c>
      <c r="J77" s="93">
        <v>62</v>
      </c>
      <c r="K77" s="93">
        <v>84</v>
      </c>
      <c r="L77" s="109">
        <f t="shared" si="8"/>
        <v>146</v>
      </c>
    </row>
    <row r="78" spans="1:29" ht="52.5" customHeight="1">
      <c r="A78" s="219"/>
      <c r="B78" s="219"/>
      <c r="C78" s="110" t="s">
        <v>30</v>
      </c>
      <c r="D78" s="102">
        <v>298</v>
      </c>
      <c r="E78" s="102">
        <v>187</v>
      </c>
      <c r="F78" s="109">
        <f t="shared" si="6"/>
        <v>485</v>
      </c>
      <c r="G78" s="102">
        <v>657</v>
      </c>
      <c r="H78" s="102">
        <v>389</v>
      </c>
      <c r="I78" s="109">
        <f t="shared" si="7"/>
        <v>1046</v>
      </c>
      <c r="J78" s="102">
        <v>0</v>
      </c>
      <c r="K78" s="102">
        <v>0</v>
      </c>
      <c r="L78" s="109">
        <f t="shared" si="8"/>
        <v>0</v>
      </c>
    </row>
    <row r="79" spans="1:29">
      <c r="A79" s="219"/>
      <c r="B79" s="219"/>
      <c r="C79" s="112" t="s">
        <v>222</v>
      </c>
      <c r="D79" s="112">
        <f>SUM(D76:D78)</f>
        <v>746</v>
      </c>
      <c r="E79" s="112">
        <f>SUM(E76:E78)</f>
        <v>452</v>
      </c>
      <c r="F79" s="109">
        <f t="shared" si="6"/>
        <v>1198</v>
      </c>
      <c r="G79" s="112">
        <f>SUM(G76:G78)</f>
        <v>2458</v>
      </c>
      <c r="H79" s="112">
        <f>SUM(H76:H78)</f>
        <v>1515</v>
      </c>
      <c r="I79" s="109">
        <f t="shared" si="7"/>
        <v>3973</v>
      </c>
      <c r="J79" s="112">
        <f>SUM(J76:J78)</f>
        <v>118</v>
      </c>
      <c r="K79" s="112">
        <f>SUM(K76:K78)</f>
        <v>119</v>
      </c>
      <c r="L79" s="109">
        <f t="shared" si="8"/>
        <v>237</v>
      </c>
    </row>
    <row r="80" spans="1:29" ht="27" customHeight="1">
      <c r="A80" s="219" t="s">
        <v>233</v>
      </c>
      <c r="B80" s="219"/>
      <c r="C80" s="110" t="s">
        <v>42</v>
      </c>
      <c r="D80" s="102">
        <v>93</v>
      </c>
      <c r="E80" s="102">
        <v>42</v>
      </c>
      <c r="F80" s="109">
        <f t="shared" si="6"/>
        <v>135</v>
      </c>
      <c r="G80" s="102">
        <v>280</v>
      </c>
      <c r="H80" s="102">
        <v>138</v>
      </c>
      <c r="I80" s="109">
        <f t="shared" si="7"/>
        <v>418</v>
      </c>
      <c r="J80" s="102">
        <v>0</v>
      </c>
      <c r="K80" s="102">
        <v>0</v>
      </c>
      <c r="L80" s="109">
        <f t="shared" si="8"/>
        <v>0</v>
      </c>
    </row>
    <row r="81" spans="1:13" ht="26.25" customHeight="1">
      <c r="A81" s="219" t="s">
        <v>330</v>
      </c>
      <c r="B81" s="219"/>
      <c r="C81" s="110" t="s">
        <v>178</v>
      </c>
      <c r="D81" s="102">
        <v>23</v>
      </c>
      <c r="E81" s="102">
        <v>26</v>
      </c>
      <c r="F81" s="109">
        <f t="shared" si="6"/>
        <v>49</v>
      </c>
      <c r="G81" s="102">
        <v>91</v>
      </c>
      <c r="H81" s="102">
        <v>90</v>
      </c>
      <c r="I81" s="109">
        <f t="shared" si="7"/>
        <v>181</v>
      </c>
      <c r="J81" s="102">
        <v>0</v>
      </c>
      <c r="K81" s="102">
        <v>0</v>
      </c>
      <c r="L81" s="109">
        <f t="shared" si="8"/>
        <v>0</v>
      </c>
      <c r="M81" s="45"/>
    </row>
    <row r="82" spans="1:13" ht="26.25" customHeight="1">
      <c r="A82" s="219" t="s">
        <v>225</v>
      </c>
      <c r="B82" s="219"/>
      <c r="C82" s="113" t="s">
        <v>4</v>
      </c>
      <c r="D82" s="102">
        <v>2231</v>
      </c>
      <c r="E82" s="102">
        <v>4126</v>
      </c>
      <c r="F82" s="109">
        <f t="shared" si="6"/>
        <v>6357</v>
      </c>
      <c r="G82" s="102">
        <v>14870</v>
      </c>
      <c r="H82" s="102">
        <v>29218</v>
      </c>
      <c r="I82" s="109">
        <f t="shared" si="7"/>
        <v>44088</v>
      </c>
      <c r="J82" s="102">
        <v>1007</v>
      </c>
      <c r="K82" s="102">
        <v>2275</v>
      </c>
      <c r="L82" s="109">
        <f t="shared" si="8"/>
        <v>3282</v>
      </c>
      <c r="M82" s="45"/>
    </row>
    <row r="83" spans="1:13">
      <c r="A83" s="219"/>
      <c r="B83" s="219"/>
      <c r="C83" s="113" t="s">
        <v>5</v>
      </c>
      <c r="D83" s="102">
        <v>2220</v>
      </c>
      <c r="E83" s="102">
        <v>2899</v>
      </c>
      <c r="F83" s="109">
        <f t="shared" si="6"/>
        <v>5119</v>
      </c>
      <c r="G83" s="102">
        <v>4689</v>
      </c>
      <c r="H83" s="102">
        <v>7559</v>
      </c>
      <c r="I83" s="109">
        <f t="shared" si="7"/>
        <v>12248</v>
      </c>
      <c r="J83" s="102">
        <v>378</v>
      </c>
      <c r="K83" s="102">
        <v>749</v>
      </c>
      <c r="L83" s="109">
        <f t="shared" si="8"/>
        <v>1127</v>
      </c>
      <c r="M83" s="45"/>
    </row>
    <row r="84" spans="1:13">
      <c r="A84" s="219"/>
      <c r="B84" s="219"/>
      <c r="C84" s="113" t="s">
        <v>6</v>
      </c>
      <c r="D84" s="102">
        <v>2449</v>
      </c>
      <c r="E84" s="102">
        <v>2915</v>
      </c>
      <c r="F84" s="109">
        <f t="shared" si="6"/>
        <v>5364</v>
      </c>
      <c r="G84" s="102">
        <v>9547</v>
      </c>
      <c r="H84" s="102">
        <v>14169</v>
      </c>
      <c r="I84" s="109">
        <f t="shared" si="7"/>
        <v>23716</v>
      </c>
      <c r="J84" s="93">
        <v>371</v>
      </c>
      <c r="K84" s="93">
        <v>1260</v>
      </c>
      <c r="L84" s="109">
        <f t="shared" si="8"/>
        <v>1631</v>
      </c>
      <c r="M84" s="45"/>
    </row>
    <row r="85" spans="1:13">
      <c r="A85" s="222"/>
      <c r="B85" s="222"/>
      <c r="C85" s="114" t="s">
        <v>7</v>
      </c>
      <c r="D85" s="102">
        <v>627</v>
      </c>
      <c r="E85" s="102">
        <v>1176</v>
      </c>
      <c r="F85" s="109">
        <f t="shared" si="6"/>
        <v>1803</v>
      </c>
      <c r="G85" s="102">
        <v>5884</v>
      </c>
      <c r="H85" s="102">
        <v>8912</v>
      </c>
      <c r="I85" s="109">
        <f t="shared" si="7"/>
        <v>14796</v>
      </c>
      <c r="J85" s="104">
        <v>279</v>
      </c>
      <c r="K85" s="104">
        <v>973</v>
      </c>
      <c r="L85" s="109">
        <f t="shared" si="8"/>
        <v>1252</v>
      </c>
      <c r="M85" s="45"/>
    </row>
    <row r="86" spans="1:13" ht="26.25" customHeight="1">
      <c r="A86" s="219"/>
      <c r="B86" s="219"/>
      <c r="C86" s="113" t="s">
        <v>8</v>
      </c>
      <c r="D86" s="102">
        <v>954</v>
      </c>
      <c r="E86" s="102">
        <v>1699</v>
      </c>
      <c r="F86" s="109">
        <f t="shared" si="6"/>
        <v>2653</v>
      </c>
      <c r="G86" s="102">
        <v>5277</v>
      </c>
      <c r="H86" s="102">
        <v>6786</v>
      </c>
      <c r="I86" s="109">
        <f t="shared" si="7"/>
        <v>12063</v>
      </c>
      <c r="J86" s="93">
        <v>587</v>
      </c>
      <c r="K86" s="93">
        <v>647</v>
      </c>
      <c r="L86" s="109">
        <f t="shared" si="8"/>
        <v>1234</v>
      </c>
      <c r="M86" s="45"/>
    </row>
    <row r="87" spans="1:13">
      <c r="A87" s="219"/>
      <c r="B87" s="219"/>
      <c r="C87" s="112" t="s">
        <v>222</v>
      </c>
      <c r="D87" s="112">
        <f>SUM(D82:D86)</f>
        <v>8481</v>
      </c>
      <c r="E87" s="112">
        <f>SUM(E82:E86)</f>
        <v>12815</v>
      </c>
      <c r="F87" s="109">
        <f t="shared" si="6"/>
        <v>21296</v>
      </c>
      <c r="G87" s="112">
        <f>SUM(G82:G86)</f>
        <v>40267</v>
      </c>
      <c r="H87" s="112">
        <f>SUM(H82:H86)</f>
        <v>66644</v>
      </c>
      <c r="I87" s="109">
        <f t="shared" si="7"/>
        <v>106911</v>
      </c>
      <c r="J87" s="112">
        <f>SUM(J82:J86)</f>
        <v>2622</v>
      </c>
      <c r="K87" s="112">
        <f>SUM(K82:K86)</f>
        <v>5904</v>
      </c>
      <c r="L87" s="109">
        <f t="shared" si="8"/>
        <v>8526</v>
      </c>
      <c r="M87" s="45"/>
    </row>
    <row r="88" spans="1:13">
      <c r="A88" s="219" t="s">
        <v>226</v>
      </c>
      <c r="B88" s="219"/>
      <c r="C88" s="113" t="s">
        <v>27</v>
      </c>
      <c r="D88" s="102">
        <v>170</v>
      </c>
      <c r="E88" s="102">
        <v>585</v>
      </c>
      <c r="F88" s="109">
        <f t="shared" si="6"/>
        <v>755</v>
      </c>
      <c r="G88" s="102">
        <v>823</v>
      </c>
      <c r="H88" s="102">
        <v>2277</v>
      </c>
      <c r="I88" s="109">
        <f t="shared" si="7"/>
        <v>3100</v>
      </c>
      <c r="J88" s="102">
        <v>89</v>
      </c>
      <c r="K88" s="102">
        <v>198</v>
      </c>
      <c r="L88" s="109">
        <f t="shared" si="8"/>
        <v>287</v>
      </c>
      <c r="M88" s="45"/>
    </row>
    <row r="89" spans="1:13">
      <c r="A89" s="219"/>
      <c r="B89" s="219"/>
      <c r="C89" s="110" t="s">
        <v>28</v>
      </c>
      <c r="D89" s="102">
        <v>237</v>
      </c>
      <c r="E89" s="102">
        <v>563</v>
      </c>
      <c r="F89" s="109">
        <f t="shared" si="6"/>
        <v>800</v>
      </c>
      <c r="G89" s="102">
        <v>1119</v>
      </c>
      <c r="H89" s="102">
        <v>1569</v>
      </c>
      <c r="I89" s="109">
        <f t="shared" si="7"/>
        <v>2688</v>
      </c>
      <c r="J89" s="102">
        <v>129</v>
      </c>
      <c r="K89" s="102">
        <v>239</v>
      </c>
      <c r="L89" s="109">
        <f t="shared" si="8"/>
        <v>368</v>
      </c>
      <c r="M89" s="45"/>
    </row>
    <row r="90" spans="1:13" ht="52.5" customHeight="1">
      <c r="A90" s="219"/>
      <c r="B90" s="219"/>
      <c r="C90" s="110" t="s">
        <v>17</v>
      </c>
      <c r="D90" s="102">
        <v>254</v>
      </c>
      <c r="E90" s="102">
        <v>868</v>
      </c>
      <c r="F90" s="109">
        <f t="shared" si="6"/>
        <v>1122</v>
      </c>
      <c r="G90" s="102">
        <v>1171</v>
      </c>
      <c r="H90" s="102">
        <v>4346</v>
      </c>
      <c r="I90" s="109">
        <f t="shared" si="7"/>
        <v>5517</v>
      </c>
      <c r="J90" s="93">
        <v>68</v>
      </c>
      <c r="K90" s="93">
        <v>436</v>
      </c>
      <c r="L90" s="109">
        <f t="shared" si="8"/>
        <v>504</v>
      </c>
      <c r="M90" s="45"/>
    </row>
    <row r="91" spans="1:13">
      <c r="A91" s="222"/>
      <c r="B91" s="222"/>
      <c r="C91" s="111" t="s">
        <v>29</v>
      </c>
      <c r="D91" s="102">
        <v>205</v>
      </c>
      <c r="E91" s="102">
        <v>706</v>
      </c>
      <c r="F91" s="109">
        <f t="shared" si="6"/>
        <v>911</v>
      </c>
      <c r="G91" s="102">
        <v>1134</v>
      </c>
      <c r="H91" s="102">
        <v>2757</v>
      </c>
      <c r="I91" s="109">
        <f t="shared" si="7"/>
        <v>3891</v>
      </c>
      <c r="J91" s="104">
        <v>70</v>
      </c>
      <c r="K91" s="104">
        <v>322</v>
      </c>
      <c r="L91" s="109">
        <f t="shared" si="8"/>
        <v>392</v>
      </c>
      <c r="M91" s="45"/>
    </row>
    <row r="92" spans="1:13">
      <c r="A92" s="219"/>
      <c r="B92" s="219"/>
      <c r="C92" s="110" t="s">
        <v>30</v>
      </c>
      <c r="D92" s="102">
        <v>393</v>
      </c>
      <c r="E92" s="102">
        <v>694</v>
      </c>
      <c r="F92" s="109">
        <f t="shared" si="6"/>
        <v>1087</v>
      </c>
      <c r="G92" s="102">
        <v>1842</v>
      </c>
      <c r="H92" s="102">
        <v>2690</v>
      </c>
      <c r="I92" s="109">
        <f t="shared" si="7"/>
        <v>4532</v>
      </c>
      <c r="J92" s="93">
        <v>229</v>
      </c>
      <c r="K92" s="93">
        <v>268</v>
      </c>
      <c r="L92" s="109">
        <f t="shared" si="8"/>
        <v>497</v>
      </c>
      <c r="M92" s="45"/>
    </row>
    <row r="93" spans="1:13">
      <c r="A93" s="219"/>
      <c r="B93" s="219"/>
      <c r="C93" s="112" t="s">
        <v>222</v>
      </c>
      <c r="D93" s="112">
        <f>SUM(D88:D92)</f>
        <v>1259</v>
      </c>
      <c r="E93" s="112">
        <f>SUM(E88:E92)</f>
        <v>3416</v>
      </c>
      <c r="F93" s="109">
        <f t="shared" si="6"/>
        <v>4675</v>
      </c>
      <c r="G93" s="112">
        <f>SUM(G88:G92)</f>
        <v>6089</v>
      </c>
      <c r="H93" s="112">
        <f>SUM(H88:H92)</f>
        <v>13639</v>
      </c>
      <c r="I93" s="109">
        <f t="shared" si="7"/>
        <v>19728</v>
      </c>
      <c r="J93" s="112">
        <f>SUM(J88:J92)</f>
        <v>585</v>
      </c>
      <c r="K93" s="112">
        <f>SUM(K88:K92)</f>
        <v>1463</v>
      </c>
      <c r="L93" s="109">
        <f t="shared" si="8"/>
        <v>2048</v>
      </c>
      <c r="M93" s="45"/>
    </row>
    <row r="94" spans="1:13" ht="55.5">
      <c r="A94" s="219" t="s">
        <v>227</v>
      </c>
      <c r="B94" s="219"/>
      <c r="C94" s="113" t="s">
        <v>22</v>
      </c>
      <c r="D94" s="102">
        <v>666</v>
      </c>
      <c r="E94" s="102">
        <v>999</v>
      </c>
      <c r="F94" s="109">
        <f t="shared" si="6"/>
        <v>1665</v>
      </c>
      <c r="G94" s="102">
        <v>2643</v>
      </c>
      <c r="H94" s="102">
        <v>3689</v>
      </c>
      <c r="I94" s="109">
        <f t="shared" si="7"/>
        <v>6332</v>
      </c>
      <c r="J94" s="102">
        <v>127</v>
      </c>
      <c r="K94" s="102">
        <v>233</v>
      </c>
      <c r="L94" s="109">
        <f t="shared" si="8"/>
        <v>360</v>
      </c>
      <c r="M94" s="45"/>
    </row>
    <row r="95" spans="1:13" ht="26.25" customHeight="1">
      <c r="A95" s="219"/>
      <c r="B95" s="219"/>
      <c r="C95" s="110" t="s">
        <v>31</v>
      </c>
      <c r="D95" s="102">
        <v>328</v>
      </c>
      <c r="E95" s="102">
        <v>667</v>
      </c>
      <c r="F95" s="109">
        <f t="shared" si="6"/>
        <v>995</v>
      </c>
      <c r="G95" s="102">
        <v>1333</v>
      </c>
      <c r="H95" s="102">
        <v>2209</v>
      </c>
      <c r="I95" s="109">
        <f t="shared" si="7"/>
        <v>3542</v>
      </c>
      <c r="J95" s="93">
        <v>186</v>
      </c>
      <c r="K95" s="93">
        <v>201</v>
      </c>
      <c r="L95" s="109">
        <f t="shared" si="8"/>
        <v>387</v>
      </c>
      <c r="M95" s="45"/>
    </row>
    <row r="96" spans="1:13">
      <c r="A96" s="219"/>
      <c r="B96" s="219"/>
      <c r="C96" s="112" t="s">
        <v>222</v>
      </c>
      <c r="D96" s="112">
        <f>SUM(D94:D95)</f>
        <v>994</v>
      </c>
      <c r="E96" s="112">
        <f>SUM(E94:E95)</f>
        <v>1666</v>
      </c>
      <c r="F96" s="109">
        <f t="shared" si="6"/>
        <v>2660</v>
      </c>
      <c r="G96" s="112">
        <f>SUM(G94:G95)</f>
        <v>3976</v>
      </c>
      <c r="H96" s="112">
        <f>SUM(H94:H95)</f>
        <v>5898</v>
      </c>
      <c r="I96" s="109">
        <f t="shared" si="7"/>
        <v>9874</v>
      </c>
      <c r="J96" s="112">
        <f>SUM(J94:J95)</f>
        <v>313</v>
      </c>
      <c r="K96" s="112">
        <f>SUM(K94:K95)</f>
        <v>434</v>
      </c>
      <c r="L96" s="109">
        <f t="shared" si="8"/>
        <v>747</v>
      </c>
      <c r="M96" s="45"/>
    </row>
    <row r="97" spans="1:13">
      <c r="A97" s="219" t="s">
        <v>329</v>
      </c>
      <c r="B97" s="219"/>
      <c r="C97" s="110" t="s">
        <v>42</v>
      </c>
      <c r="D97" s="102">
        <v>49</v>
      </c>
      <c r="E97" s="102">
        <v>88</v>
      </c>
      <c r="F97" s="109">
        <f t="shared" si="6"/>
        <v>137</v>
      </c>
      <c r="G97" s="102">
        <v>124</v>
      </c>
      <c r="H97" s="102">
        <v>235</v>
      </c>
      <c r="I97" s="109">
        <f t="shared" si="7"/>
        <v>359</v>
      </c>
      <c r="J97" s="102">
        <v>0</v>
      </c>
      <c r="K97" s="102">
        <v>0</v>
      </c>
      <c r="L97" s="109">
        <f t="shared" si="8"/>
        <v>0</v>
      </c>
      <c r="M97" s="45"/>
    </row>
    <row r="98" spans="1:13">
      <c r="A98" s="219" t="s">
        <v>234</v>
      </c>
      <c r="B98" s="219"/>
      <c r="C98" s="110" t="s">
        <v>4</v>
      </c>
      <c r="D98" s="102">
        <v>130</v>
      </c>
      <c r="E98" s="102">
        <v>125</v>
      </c>
      <c r="F98" s="109">
        <f t="shared" si="6"/>
        <v>255</v>
      </c>
      <c r="G98" s="102">
        <v>617</v>
      </c>
      <c r="H98" s="102">
        <v>756</v>
      </c>
      <c r="I98" s="109">
        <f t="shared" si="7"/>
        <v>1373</v>
      </c>
      <c r="J98" s="102">
        <v>51</v>
      </c>
      <c r="K98" s="102">
        <v>90</v>
      </c>
      <c r="L98" s="109">
        <f t="shared" si="8"/>
        <v>141</v>
      </c>
      <c r="M98" s="45"/>
    </row>
    <row r="99" spans="1:13">
      <c r="A99" s="219" t="s">
        <v>32</v>
      </c>
      <c r="B99" s="219"/>
      <c r="C99" s="110" t="s">
        <v>4</v>
      </c>
      <c r="D99" s="102">
        <v>936</v>
      </c>
      <c r="E99" s="102">
        <v>1490</v>
      </c>
      <c r="F99" s="109">
        <f t="shared" si="6"/>
        <v>2426</v>
      </c>
      <c r="G99" s="102">
        <v>5137</v>
      </c>
      <c r="H99" s="102">
        <v>7446</v>
      </c>
      <c r="I99" s="109">
        <f t="shared" si="7"/>
        <v>12583</v>
      </c>
      <c r="J99" s="102">
        <v>280</v>
      </c>
      <c r="K99" s="102">
        <v>604</v>
      </c>
      <c r="L99" s="109">
        <f t="shared" si="8"/>
        <v>884</v>
      </c>
      <c r="M99" s="45"/>
    </row>
    <row r="100" spans="1:13">
      <c r="A100" s="219"/>
      <c r="B100" s="219"/>
      <c r="C100" s="110" t="s">
        <v>5</v>
      </c>
      <c r="D100" s="102">
        <v>980</v>
      </c>
      <c r="E100" s="102">
        <v>1317</v>
      </c>
      <c r="F100" s="109">
        <f t="shared" ref="F100:F131" si="9">D100+E100</f>
        <v>2297</v>
      </c>
      <c r="G100" s="102">
        <v>3673</v>
      </c>
      <c r="H100" s="102">
        <v>3928</v>
      </c>
      <c r="I100" s="109">
        <f t="shared" ref="I100:I131" si="10">G100+H100</f>
        <v>7601</v>
      </c>
      <c r="J100" s="102">
        <v>271</v>
      </c>
      <c r="K100" s="102">
        <v>305</v>
      </c>
      <c r="L100" s="109">
        <f t="shared" ref="L100:L131" si="11">J100+K100</f>
        <v>576</v>
      </c>
      <c r="M100" s="45"/>
    </row>
    <row r="101" spans="1:13">
      <c r="A101" s="219"/>
      <c r="B101" s="219"/>
      <c r="C101" s="110" t="s">
        <v>6</v>
      </c>
      <c r="D101" s="102">
        <v>1200</v>
      </c>
      <c r="E101" s="102">
        <v>949</v>
      </c>
      <c r="F101" s="109">
        <f t="shared" si="9"/>
        <v>2149</v>
      </c>
      <c r="G101" s="102">
        <v>3949</v>
      </c>
      <c r="H101" s="102">
        <v>3483</v>
      </c>
      <c r="I101" s="109">
        <f t="shared" si="10"/>
        <v>7432</v>
      </c>
      <c r="J101" s="93">
        <v>155</v>
      </c>
      <c r="K101" s="93">
        <v>229</v>
      </c>
      <c r="L101" s="109">
        <f t="shared" si="11"/>
        <v>384</v>
      </c>
      <c r="M101" s="45"/>
    </row>
    <row r="102" spans="1:13" ht="26.25" customHeight="1">
      <c r="A102" s="222"/>
      <c r="B102" s="222"/>
      <c r="C102" s="111" t="s">
        <v>7</v>
      </c>
      <c r="D102" s="102">
        <v>951</v>
      </c>
      <c r="E102" s="102">
        <v>974</v>
      </c>
      <c r="F102" s="109">
        <f t="shared" si="9"/>
        <v>1925</v>
      </c>
      <c r="G102" s="102">
        <v>3628</v>
      </c>
      <c r="H102" s="102">
        <v>3673</v>
      </c>
      <c r="I102" s="109">
        <f t="shared" si="10"/>
        <v>7301</v>
      </c>
      <c r="J102" s="104">
        <v>206</v>
      </c>
      <c r="K102" s="104">
        <v>328</v>
      </c>
      <c r="L102" s="109">
        <f t="shared" si="11"/>
        <v>534</v>
      </c>
      <c r="M102" s="45"/>
    </row>
    <row r="103" spans="1:13" ht="26.25" customHeight="1">
      <c r="A103" s="219"/>
      <c r="B103" s="219"/>
      <c r="C103" s="110" t="s">
        <v>8</v>
      </c>
      <c r="D103" s="102">
        <v>890</v>
      </c>
      <c r="E103" s="102">
        <v>632</v>
      </c>
      <c r="F103" s="109">
        <f t="shared" si="9"/>
        <v>1522</v>
      </c>
      <c r="G103" s="102">
        <v>2713</v>
      </c>
      <c r="H103" s="102">
        <v>1922</v>
      </c>
      <c r="I103" s="109">
        <f t="shared" si="10"/>
        <v>4635</v>
      </c>
      <c r="J103" s="93">
        <v>226</v>
      </c>
      <c r="K103" s="93">
        <v>155</v>
      </c>
      <c r="L103" s="109">
        <f t="shared" si="11"/>
        <v>381</v>
      </c>
      <c r="M103" s="45"/>
    </row>
    <row r="104" spans="1:13">
      <c r="A104" s="219"/>
      <c r="B104" s="219"/>
      <c r="C104" s="112" t="s">
        <v>222</v>
      </c>
      <c r="D104" s="112">
        <f>SUM(D99:D103)</f>
        <v>4957</v>
      </c>
      <c r="E104" s="112">
        <f>SUM(E99:E103)</f>
        <v>5362</v>
      </c>
      <c r="F104" s="109">
        <f t="shared" si="9"/>
        <v>10319</v>
      </c>
      <c r="G104" s="112">
        <f>SUM(G99:G103)</f>
        <v>19100</v>
      </c>
      <c r="H104" s="112">
        <f>SUM(H99:H103)</f>
        <v>20452</v>
      </c>
      <c r="I104" s="109">
        <f t="shared" si="10"/>
        <v>39552</v>
      </c>
      <c r="J104" s="112">
        <f>SUM(J99:J103)</f>
        <v>1138</v>
      </c>
      <c r="K104" s="112">
        <f>SUM(K99:K103)</f>
        <v>1621</v>
      </c>
      <c r="L104" s="109">
        <f t="shared" si="11"/>
        <v>2759</v>
      </c>
      <c r="M104" s="45"/>
    </row>
    <row r="105" spans="1:13" ht="26.25" customHeight="1">
      <c r="A105" s="223" t="s">
        <v>33</v>
      </c>
      <c r="B105" s="223"/>
      <c r="C105" s="110" t="s">
        <v>27</v>
      </c>
      <c r="D105" s="110">
        <v>100</v>
      </c>
      <c r="E105" s="110">
        <v>215</v>
      </c>
      <c r="F105" s="109">
        <f t="shared" si="9"/>
        <v>315</v>
      </c>
      <c r="G105" s="110">
        <v>152</v>
      </c>
      <c r="H105" s="110">
        <v>314</v>
      </c>
      <c r="I105" s="109">
        <f t="shared" si="10"/>
        <v>466</v>
      </c>
      <c r="J105" s="110">
        <v>0</v>
      </c>
      <c r="K105" s="110">
        <v>0</v>
      </c>
      <c r="L105" s="109">
        <f t="shared" si="11"/>
        <v>0</v>
      </c>
      <c r="M105" s="45"/>
    </row>
    <row r="106" spans="1:13">
      <c r="A106" s="223"/>
      <c r="B106" s="223"/>
      <c r="C106" s="110" t="s">
        <v>23</v>
      </c>
      <c r="D106" s="102">
        <v>121</v>
      </c>
      <c r="E106" s="102">
        <v>97</v>
      </c>
      <c r="F106" s="109">
        <f t="shared" si="9"/>
        <v>218</v>
      </c>
      <c r="G106" s="102">
        <v>270</v>
      </c>
      <c r="H106" s="102">
        <v>417</v>
      </c>
      <c r="I106" s="109">
        <f t="shared" si="10"/>
        <v>687</v>
      </c>
      <c r="J106" s="102">
        <v>22</v>
      </c>
      <c r="K106" s="102">
        <v>44</v>
      </c>
      <c r="L106" s="109">
        <f t="shared" si="11"/>
        <v>66</v>
      </c>
      <c r="M106" s="45"/>
    </row>
    <row r="107" spans="1:13" ht="55.5">
      <c r="A107" s="223"/>
      <c r="B107" s="223"/>
      <c r="C107" s="110" t="s">
        <v>17</v>
      </c>
      <c r="D107" s="102">
        <v>60</v>
      </c>
      <c r="E107" s="102">
        <v>116</v>
      </c>
      <c r="F107" s="109">
        <f t="shared" si="9"/>
        <v>176</v>
      </c>
      <c r="G107" s="102">
        <v>284</v>
      </c>
      <c r="H107" s="102">
        <v>372</v>
      </c>
      <c r="I107" s="109">
        <f t="shared" si="10"/>
        <v>656</v>
      </c>
      <c r="J107" s="93">
        <v>11</v>
      </c>
      <c r="K107" s="93">
        <v>40</v>
      </c>
      <c r="L107" s="109">
        <f t="shared" si="11"/>
        <v>51</v>
      </c>
      <c r="M107" s="45"/>
    </row>
    <row r="108" spans="1:13" ht="26.25" customHeight="1">
      <c r="A108" s="223"/>
      <c r="B108" s="223"/>
      <c r="C108" s="111" t="s">
        <v>40</v>
      </c>
      <c r="D108" s="102">
        <v>36</v>
      </c>
      <c r="E108" s="102">
        <v>62</v>
      </c>
      <c r="F108" s="109">
        <f t="shared" si="9"/>
        <v>98</v>
      </c>
      <c r="G108" s="102">
        <v>150</v>
      </c>
      <c r="H108" s="102">
        <v>138</v>
      </c>
      <c r="I108" s="109">
        <f t="shared" si="10"/>
        <v>288</v>
      </c>
      <c r="J108" s="102">
        <v>0</v>
      </c>
      <c r="K108" s="102">
        <v>0</v>
      </c>
      <c r="L108" s="109">
        <f t="shared" si="11"/>
        <v>0</v>
      </c>
      <c r="M108" s="45"/>
    </row>
    <row r="109" spans="1:13">
      <c r="A109" s="223"/>
      <c r="B109" s="223"/>
      <c r="C109" s="110" t="s">
        <v>35</v>
      </c>
      <c r="D109" s="102">
        <v>238</v>
      </c>
      <c r="E109" s="102">
        <v>386</v>
      </c>
      <c r="F109" s="109">
        <f t="shared" si="9"/>
        <v>624</v>
      </c>
      <c r="G109" s="102">
        <v>631</v>
      </c>
      <c r="H109" s="102">
        <v>935</v>
      </c>
      <c r="I109" s="109">
        <f t="shared" si="10"/>
        <v>1566</v>
      </c>
      <c r="J109" s="102">
        <v>0</v>
      </c>
      <c r="K109" s="102">
        <v>0</v>
      </c>
      <c r="L109" s="109">
        <f t="shared" si="11"/>
        <v>0</v>
      </c>
      <c r="M109" s="45"/>
    </row>
    <row r="110" spans="1:13">
      <c r="A110" s="223"/>
      <c r="B110" s="223"/>
      <c r="C110" s="112" t="s">
        <v>222</v>
      </c>
      <c r="D110" s="112">
        <f>SUM(D105:D109)</f>
        <v>555</v>
      </c>
      <c r="E110" s="112">
        <f>SUM(E105:E109)</f>
        <v>876</v>
      </c>
      <c r="F110" s="109">
        <f t="shared" si="9"/>
        <v>1431</v>
      </c>
      <c r="G110" s="112">
        <f>SUM(G105:G109)</f>
        <v>1487</v>
      </c>
      <c r="H110" s="112">
        <f>SUM(H105:H109)</f>
        <v>2176</v>
      </c>
      <c r="I110" s="109">
        <f t="shared" si="10"/>
        <v>3663</v>
      </c>
      <c r="J110" s="112">
        <f>SUM(J105:J109)</f>
        <v>33</v>
      </c>
      <c r="K110" s="112">
        <f>SUM(K105:K109)</f>
        <v>84</v>
      </c>
      <c r="L110" s="109">
        <f t="shared" si="11"/>
        <v>117</v>
      </c>
      <c r="M110" s="45"/>
    </row>
    <row r="111" spans="1:13">
      <c r="A111" s="223" t="s">
        <v>220</v>
      </c>
      <c r="B111" s="223"/>
      <c r="C111" s="110" t="s">
        <v>42</v>
      </c>
      <c r="D111" s="102">
        <v>52</v>
      </c>
      <c r="E111" s="102">
        <v>36</v>
      </c>
      <c r="F111" s="109">
        <f t="shared" si="9"/>
        <v>88</v>
      </c>
      <c r="G111" s="102">
        <v>123</v>
      </c>
      <c r="H111" s="102">
        <v>65</v>
      </c>
      <c r="I111" s="109">
        <f t="shared" si="10"/>
        <v>188</v>
      </c>
      <c r="J111" s="102">
        <v>0</v>
      </c>
      <c r="K111" s="102">
        <v>0</v>
      </c>
      <c r="L111" s="109">
        <f t="shared" si="11"/>
        <v>0</v>
      </c>
      <c r="M111" s="45"/>
    </row>
    <row r="112" spans="1:13">
      <c r="A112" s="223"/>
      <c r="B112" s="223"/>
      <c r="C112" s="110" t="s">
        <v>34</v>
      </c>
      <c r="D112" s="102">
        <v>427</v>
      </c>
      <c r="E112" s="102">
        <v>493</v>
      </c>
      <c r="F112" s="109">
        <f t="shared" si="9"/>
        <v>920</v>
      </c>
      <c r="G112" s="102">
        <v>1574</v>
      </c>
      <c r="H112" s="102">
        <v>1296</v>
      </c>
      <c r="I112" s="109">
        <f t="shared" si="10"/>
        <v>2870</v>
      </c>
      <c r="J112" s="93">
        <v>109</v>
      </c>
      <c r="K112" s="93">
        <v>94</v>
      </c>
      <c r="L112" s="109">
        <f t="shared" si="11"/>
        <v>203</v>
      </c>
      <c r="M112" s="45"/>
    </row>
    <row r="113" spans="1:29" ht="55.5">
      <c r="A113" s="223" t="s">
        <v>331</v>
      </c>
      <c r="B113" s="223"/>
      <c r="C113" s="110" t="s">
        <v>22</v>
      </c>
      <c r="D113" s="102">
        <v>40</v>
      </c>
      <c r="E113" s="102">
        <v>90</v>
      </c>
      <c r="F113" s="109">
        <f t="shared" si="9"/>
        <v>130</v>
      </c>
      <c r="G113" s="102">
        <v>63</v>
      </c>
      <c r="H113" s="102">
        <v>204</v>
      </c>
      <c r="I113" s="109">
        <f t="shared" si="10"/>
        <v>267</v>
      </c>
      <c r="J113" s="102">
        <v>0</v>
      </c>
      <c r="K113" s="102">
        <v>0</v>
      </c>
      <c r="L113" s="109">
        <f t="shared" si="11"/>
        <v>0</v>
      </c>
      <c r="M113" s="45"/>
    </row>
    <row r="114" spans="1:29">
      <c r="A114" s="219" t="s">
        <v>36</v>
      </c>
      <c r="B114" s="219"/>
      <c r="C114" s="110" t="s">
        <v>4</v>
      </c>
      <c r="D114" s="102">
        <v>1036</v>
      </c>
      <c r="E114" s="102">
        <v>601</v>
      </c>
      <c r="F114" s="109">
        <f t="shared" si="9"/>
        <v>1637</v>
      </c>
      <c r="G114" s="102">
        <v>8557</v>
      </c>
      <c r="H114" s="102">
        <v>4434</v>
      </c>
      <c r="I114" s="109">
        <f t="shared" si="10"/>
        <v>12991</v>
      </c>
      <c r="J114" s="102">
        <v>745</v>
      </c>
      <c r="K114" s="102">
        <v>447</v>
      </c>
      <c r="L114" s="109">
        <f t="shared" si="11"/>
        <v>1192</v>
      </c>
      <c r="M114" s="45"/>
    </row>
    <row r="115" spans="1:29">
      <c r="A115" s="219"/>
      <c r="B115" s="219"/>
      <c r="C115" s="110" t="s">
        <v>5</v>
      </c>
      <c r="D115" s="102">
        <v>1168</v>
      </c>
      <c r="E115" s="102">
        <v>323</v>
      </c>
      <c r="F115" s="109">
        <f t="shared" si="9"/>
        <v>1491</v>
      </c>
      <c r="G115" s="102">
        <v>6235</v>
      </c>
      <c r="H115" s="102">
        <v>1370</v>
      </c>
      <c r="I115" s="109">
        <f t="shared" si="10"/>
        <v>7605</v>
      </c>
      <c r="J115" s="102">
        <v>319</v>
      </c>
      <c r="K115" s="102">
        <v>155</v>
      </c>
      <c r="L115" s="109">
        <f t="shared" si="11"/>
        <v>474</v>
      </c>
      <c r="M115" s="45"/>
    </row>
    <row r="116" spans="1:29">
      <c r="A116" s="219"/>
      <c r="B116" s="219"/>
      <c r="C116" s="110" t="s">
        <v>6</v>
      </c>
      <c r="D116" s="102">
        <v>548</v>
      </c>
      <c r="E116" s="102">
        <v>262</v>
      </c>
      <c r="F116" s="109">
        <f t="shared" si="9"/>
        <v>810</v>
      </c>
      <c r="G116" s="102">
        <v>2173</v>
      </c>
      <c r="H116" s="102">
        <v>917</v>
      </c>
      <c r="I116" s="109">
        <f t="shared" si="10"/>
        <v>3090</v>
      </c>
      <c r="J116" s="93">
        <v>158</v>
      </c>
      <c r="K116" s="93">
        <v>60</v>
      </c>
      <c r="L116" s="109">
        <f t="shared" si="11"/>
        <v>218</v>
      </c>
    </row>
    <row r="117" spans="1:29">
      <c r="A117" s="222"/>
      <c r="B117" s="222"/>
      <c r="C117" s="111" t="s">
        <v>7</v>
      </c>
      <c r="D117" s="102">
        <v>285</v>
      </c>
      <c r="E117" s="102">
        <v>101</v>
      </c>
      <c r="F117" s="109">
        <f t="shared" si="9"/>
        <v>386</v>
      </c>
      <c r="G117" s="102">
        <v>1014</v>
      </c>
      <c r="H117" s="102">
        <v>427</v>
      </c>
      <c r="I117" s="109">
        <f t="shared" si="10"/>
        <v>1441</v>
      </c>
      <c r="J117" s="104">
        <v>123</v>
      </c>
      <c r="K117" s="104">
        <v>65</v>
      </c>
      <c r="L117" s="109">
        <f t="shared" si="11"/>
        <v>188</v>
      </c>
    </row>
    <row r="118" spans="1:29">
      <c r="A118" s="219"/>
      <c r="B118" s="219"/>
      <c r="C118" s="110" t="s">
        <v>8</v>
      </c>
      <c r="D118" s="102">
        <v>705</v>
      </c>
      <c r="E118" s="102">
        <v>409</v>
      </c>
      <c r="F118" s="109">
        <f t="shared" si="9"/>
        <v>1114</v>
      </c>
      <c r="G118" s="102">
        <v>2512</v>
      </c>
      <c r="H118" s="102">
        <v>1450</v>
      </c>
      <c r="I118" s="109">
        <f t="shared" si="10"/>
        <v>3962</v>
      </c>
      <c r="J118" s="93">
        <v>191</v>
      </c>
      <c r="K118" s="93">
        <v>100</v>
      </c>
      <c r="L118" s="109">
        <f t="shared" si="11"/>
        <v>291</v>
      </c>
    </row>
    <row r="119" spans="1:29">
      <c r="A119" s="219"/>
      <c r="B119" s="219"/>
      <c r="C119" s="112" t="s">
        <v>222</v>
      </c>
      <c r="D119" s="112">
        <f>SUM(D114:D118)</f>
        <v>3742</v>
      </c>
      <c r="E119" s="112">
        <f>SUM(E114:E118)</f>
        <v>1696</v>
      </c>
      <c r="F119" s="109">
        <f t="shared" si="9"/>
        <v>5438</v>
      </c>
      <c r="G119" s="112">
        <f>SUM(G114:G118)</f>
        <v>20491</v>
      </c>
      <c r="H119" s="112">
        <f>SUM(H114:H118)</f>
        <v>8598</v>
      </c>
      <c r="I119" s="109">
        <f t="shared" si="10"/>
        <v>29089</v>
      </c>
      <c r="J119" s="112">
        <f>SUM(J114:J118)</f>
        <v>1536</v>
      </c>
      <c r="K119" s="112">
        <f>SUM(K114:K118)</f>
        <v>827</v>
      </c>
      <c r="L119" s="109">
        <f t="shared" si="11"/>
        <v>2363</v>
      </c>
    </row>
    <row r="120" spans="1:29">
      <c r="A120" s="223" t="s">
        <v>221</v>
      </c>
      <c r="B120" s="223"/>
      <c r="C120" s="110" t="s">
        <v>27</v>
      </c>
      <c r="D120" s="102">
        <v>189</v>
      </c>
      <c r="E120" s="102">
        <v>57</v>
      </c>
      <c r="F120" s="109">
        <f t="shared" si="9"/>
        <v>246</v>
      </c>
      <c r="G120" s="102">
        <v>634</v>
      </c>
      <c r="H120" s="102">
        <v>179</v>
      </c>
      <c r="I120" s="109">
        <f t="shared" si="10"/>
        <v>813</v>
      </c>
      <c r="J120" s="102">
        <v>0</v>
      </c>
      <c r="K120" s="102">
        <v>0</v>
      </c>
      <c r="L120" s="109">
        <f t="shared" si="11"/>
        <v>0</v>
      </c>
    </row>
    <row r="121" spans="1:29">
      <c r="A121" s="223"/>
      <c r="B121" s="223"/>
      <c r="C121" s="110" t="s">
        <v>23</v>
      </c>
      <c r="D121" s="102">
        <v>240</v>
      </c>
      <c r="E121" s="102">
        <v>261</v>
      </c>
      <c r="F121" s="109">
        <f t="shared" si="9"/>
        <v>501</v>
      </c>
      <c r="G121" s="102">
        <v>1450</v>
      </c>
      <c r="H121" s="102">
        <v>844</v>
      </c>
      <c r="I121" s="109">
        <f t="shared" si="10"/>
        <v>2294</v>
      </c>
      <c r="J121" s="102">
        <v>9</v>
      </c>
      <c r="K121" s="102">
        <v>32</v>
      </c>
      <c r="L121" s="109">
        <f t="shared" si="11"/>
        <v>41</v>
      </c>
    </row>
    <row r="122" spans="1:29">
      <c r="A122" s="223"/>
      <c r="B122" s="223"/>
      <c r="C122" s="110" t="s">
        <v>30</v>
      </c>
      <c r="D122" s="102">
        <v>712</v>
      </c>
      <c r="E122" s="102">
        <v>395</v>
      </c>
      <c r="F122" s="109">
        <f t="shared" si="9"/>
        <v>1107</v>
      </c>
      <c r="G122" s="102">
        <v>2700</v>
      </c>
      <c r="H122" s="102">
        <v>1051</v>
      </c>
      <c r="I122" s="109">
        <f t="shared" si="10"/>
        <v>3751</v>
      </c>
      <c r="J122" s="93">
        <v>140</v>
      </c>
      <c r="K122" s="93">
        <v>89</v>
      </c>
      <c r="L122" s="109">
        <f t="shared" si="11"/>
        <v>229</v>
      </c>
    </row>
    <row r="123" spans="1:29">
      <c r="A123" s="223"/>
      <c r="B123" s="223"/>
      <c r="C123" s="112" t="s">
        <v>222</v>
      </c>
      <c r="D123" s="112">
        <f>SUM(D120:D122)</f>
        <v>1141</v>
      </c>
      <c r="E123" s="112">
        <f>SUM(E120:E122)</f>
        <v>713</v>
      </c>
      <c r="F123" s="109">
        <f t="shared" si="9"/>
        <v>1854</v>
      </c>
      <c r="G123" s="112">
        <f>SUM(G120:G122)</f>
        <v>4784</v>
      </c>
      <c r="H123" s="112">
        <f>SUM(H120:H122)</f>
        <v>2074</v>
      </c>
      <c r="I123" s="109">
        <f t="shared" si="10"/>
        <v>6858</v>
      </c>
      <c r="J123" s="112">
        <f>SUM(J120:J122)</f>
        <v>149</v>
      </c>
      <c r="K123" s="112">
        <f>SUM(K120:K122)</f>
        <v>121</v>
      </c>
      <c r="L123" s="109">
        <f t="shared" si="11"/>
        <v>270</v>
      </c>
    </row>
    <row r="124" spans="1:29" s="45" customFormat="1">
      <c r="A124" s="223" t="s">
        <v>348</v>
      </c>
      <c r="B124" s="223"/>
      <c r="C124" s="110" t="s">
        <v>42</v>
      </c>
      <c r="D124" s="102">
        <v>271</v>
      </c>
      <c r="E124" s="102">
        <v>95</v>
      </c>
      <c r="F124" s="109">
        <f t="shared" si="9"/>
        <v>366</v>
      </c>
      <c r="G124" s="102">
        <v>271</v>
      </c>
      <c r="H124" s="102">
        <v>95</v>
      </c>
      <c r="I124" s="109">
        <f t="shared" si="10"/>
        <v>366</v>
      </c>
      <c r="J124" s="102">
        <v>0</v>
      </c>
      <c r="K124" s="102">
        <v>0</v>
      </c>
      <c r="L124" s="109">
        <f t="shared" si="11"/>
        <v>0</v>
      </c>
      <c r="T124" s="99"/>
      <c r="U124" s="42"/>
      <c r="V124" s="42"/>
      <c r="W124" s="42"/>
      <c r="X124" s="42"/>
      <c r="Y124" s="42"/>
      <c r="Z124" s="42"/>
      <c r="AA124" s="42"/>
      <c r="AB124" s="42"/>
      <c r="AC124" s="42"/>
    </row>
    <row r="125" spans="1:29" ht="26.25" customHeight="1">
      <c r="A125" s="219" t="s">
        <v>228</v>
      </c>
      <c r="B125" s="219"/>
      <c r="C125" s="110" t="s">
        <v>4</v>
      </c>
      <c r="D125" s="102">
        <v>581</v>
      </c>
      <c r="E125" s="102">
        <v>1543</v>
      </c>
      <c r="F125" s="109">
        <f t="shared" si="9"/>
        <v>2124</v>
      </c>
      <c r="G125" s="102">
        <v>1891</v>
      </c>
      <c r="H125" s="102">
        <v>7089</v>
      </c>
      <c r="I125" s="109">
        <f t="shared" si="10"/>
        <v>8980</v>
      </c>
      <c r="J125" s="102">
        <v>181</v>
      </c>
      <c r="K125" s="102">
        <v>967</v>
      </c>
      <c r="L125" s="109">
        <f t="shared" si="11"/>
        <v>1148</v>
      </c>
    </row>
    <row r="126" spans="1:29">
      <c r="A126" s="219"/>
      <c r="B126" s="219"/>
      <c r="C126" s="110" t="s">
        <v>5</v>
      </c>
      <c r="D126" s="102">
        <v>288</v>
      </c>
      <c r="E126" s="102">
        <v>861</v>
      </c>
      <c r="F126" s="109">
        <f t="shared" si="9"/>
        <v>1149</v>
      </c>
      <c r="G126" s="102">
        <v>1403</v>
      </c>
      <c r="H126" s="102">
        <v>2549</v>
      </c>
      <c r="I126" s="109">
        <f t="shared" si="10"/>
        <v>3952</v>
      </c>
      <c r="J126" s="102">
        <v>79</v>
      </c>
      <c r="K126" s="102">
        <v>330</v>
      </c>
      <c r="L126" s="109">
        <f t="shared" si="11"/>
        <v>409</v>
      </c>
    </row>
    <row r="127" spans="1:29">
      <c r="A127" s="219"/>
      <c r="B127" s="219"/>
      <c r="C127" s="110" t="s">
        <v>6</v>
      </c>
      <c r="D127" s="102">
        <v>666</v>
      </c>
      <c r="E127" s="102">
        <v>1381</v>
      </c>
      <c r="F127" s="109">
        <f t="shared" si="9"/>
        <v>2047</v>
      </c>
      <c r="G127" s="102">
        <v>1546</v>
      </c>
      <c r="H127" s="102">
        <v>5936</v>
      </c>
      <c r="I127" s="109">
        <f t="shared" si="10"/>
        <v>7482</v>
      </c>
      <c r="J127" s="93">
        <v>101</v>
      </c>
      <c r="K127" s="93">
        <v>1235</v>
      </c>
      <c r="L127" s="109">
        <f t="shared" si="11"/>
        <v>1336</v>
      </c>
    </row>
    <row r="128" spans="1:29">
      <c r="A128" s="222"/>
      <c r="B128" s="222"/>
      <c r="C128" s="111" t="s">
        <v>7</v>
      </c>
      <c r="D128" s="102">
        <v>335</v>
      </c>
      <c r="E128" s="102">
        <v>1211</v>
      </c>
      <c r="F128" s="109">
        <f t="shared" si="9"/>
        <v>1546</v>
      </c>
      <c r="G128" s="102">
        <v>1084</v>
      </c>
      <c r="H128" s="102">
        <v>5193</v>
      </c>
      <c r="I128" s="109">
        <f t="shared" si="10"/>
        <v>6277</v>
      </c>
      <c r="J128" s="104">
        <v>75</v>
      </c>
      <c r="K128" s="104">
        <v>747</v>
      </c>
      <c r="L128" s="109">
        <f t="shared" si="11"/>
        <v>822</v>
      </c>
      <c r="M128" s="45"/>
    </row>
    <row r="129" spans="1:13">
      <c r="A129" s="219"/>
      <c r="B129" s="219"/>
      <c r="C129" s="110" t="s">
        <v>8</v>
      </c>
      <c r="D129" s="102">
        <v>294</v>
      </c>
      <c r="E129" s="102">
        <v>667</v>
      </c>
      <c r="F129" s="109">
        <f t="shared" si="9"/>
        <v>961</v>
      </c>
      <c r="G129" s="102">
        <v>767</v>
      </c>
      <c r="H129" s="102">
        <v>2639</v>
      </c>
      <c r="I129" s="109">
        <f t="shared" si="10"/>
        <v>3406</v>
      </c>
      <c r="J129" s="93">
        <v>102</v>
      </c>
      <c r="K129" s="93">
        <v>463</v>
      </c>
      <c r="L129" s="109">
        <f t="shared" si="11"/>
        <v>565</v>
      </c>
      <c r="M129" s="45"/>
    </row>
    <row r="130" spans="1:13">
      <c r="A130" s="219"/>
      <c r="B130" s="219"/>
      <c r="C130" s="112" t="s">
        <v>222</v>
      </c>
      <c r="D130" s="112">
        <f>SUM(D125:D129)</f>
        <v>2164</v>
      </c>
      <c r="E130" s="112">
        <f>SUM(E125:E129)</f>
        <v>5663</v>
      </c>
      <c r="F130" s="109">
        <f t="shared" si="9"/>
        <v>7827</v>
      </c>
      <c r="G130" s="112">
        <f>SUM(G125:G129)</f>
        <v>6691</v>
      </c>
      <c r="H130" s="112">
        <f>SUM(H125:H129)</f>
        <v>23406</v>
      </c>
      <c r="I130" s="109">
        <f t="shared" si="10"/>
        <v>30097</v>
      </c>
      <c r="J130" s="112">
        <f>SUM(J125:J129)</f>
        <v>538</v>
      </c>
      <c r="K130" s="112">
        <f>SUM(K125:K129)</f>
        <v>3742</v>
      </c>
      <c r="L130" s="109">
        <f t="shared" si="11"/>
        <v>4280</v>
      </c>
      <c r="M130" s="45"/>
    </row>
    <row r="131" spans="1:13">
      <c r="A131" s="219" t="s">
        <v>232</v>
      </c>
      <c r="B131" s="219"/>
      <c r="C131" s="110" t="s">
        <v>37</v>
      </c>
      <c r="D131" s="102">
        <v>116</v>
      </c>
      <c r="E131" s="102">
        <v>584</v>
      </c>
      <c r="F131" s="109">
        <f t="shared" si="9"/>
        <v>700</v>
      </c>
      <c r="G131" s="102">
        <v>425</v>
      </c>
      <c r="H131" s="102">
        <v>2474</v>
      </c>
      <c r="I131" s="109">
        <f t="shared" si="10"/>
        <v>2899</v>
      </c>
      <c r="J131" s="102">
        <v>34</v>
      </c>
      <c r="K131" s="102">
        <v>375</v>
      </c>
      <c r="L131" s="109">
        <f t="shared" si="11"/>
        <v>409</v>
      </c>
      <c r="M131" s="45"/>
    </row>
    <row r="132" spans="1:13">
      <c r="A132" s="219"/>
      <c r="B132" s="219"/>
      <c r="C132" s="110" t="s">
        <v>28</v>
      </c>
      <c r="D132" s="102">
        <v>242</v>
      </c>
      <c r="E132" s="102">
        <v>597</v>
      </c>
      <c r="F132" s="109">
        <f t="shared" ref="F132:F163" si="12">D132+E132</f>
        <v>839</v>
      </c>
      <c r="G132" s="102">
        <v>1016</v>
      </c>
      <c r="H132" s="102">
        <v>774</v>
      </c>
      <c r="I132" s="109">
        <f t="shared" ref="I132:I163" si="13">G132+H132</f>
        <v>1790</v>
      </c>
      <c r="J132" s="102">
        <v>18</v>
      </c>
      <c r="K132" s="102">
        <v>34</v>
      </c>
      <c r="L132" s="109">
        <f t="shared" ref="L132:L163" si="14">J132+K132</f>
        <v>52</v>
      </c>
      <c r="M132" s="45"/>
    </row>
    <row r="133" spans="1:13" ht="55.5">
      <c r="A133" s="219"/>
      <c r="B133" s="219"/>
      <c r="C133" s="110" t="s">
        <v>38</v>
      </c>
      <c r="D133" s="102">
        <v>19</v>
      </c>
      <c r="E133" s="102">
        <v>224</v>
      </c>
      <c r="F133" s="109">
        <f t="shared" si="12"/>
        <v>243</v>
      </c>
      <c r="G133" s="102">
        <v>140</v>
      </c>
      <c r="H133" s="102">
        <v>1147</v>
      </c>
      <c r="I133" s="109">
        <f t="shared" si="13"/>
        <v>1287</v>
      </c>
      <c r="J133" s="93">
        <v>44</v>
      </c>
      <c r="K133" s="93">
        <v>396</v>
      </c>
      <c r="L133" s="109">
        <f t="shared" si="14"/>
        <v>440</v>
      </c>
      <c r="M133" s="45"/>
    </row>
    <row r="134" spans="1:13">
      <c r="A134" s="222"/>
      <c r="B134" s="222"/>
      <c r="C134" s="111" t="s">
        <v>29</v>
      </c>
      <c r="D134" s="102">
        <v>94</v>
      </c>
      <c r="E134" s="102">
        <v>290</v>
      </c>
      <c r="F134" s="109">
        <f t="shared" si="12"/>
        <v>384</v>
      </c>
      <c r="G134" s="102">
        <v>362</v>
      </c>
      <c r="H134" s="102">
        <v>1340</v>
      </c>
      <c r="I134" s="109">
        <f t="shared" si="13"/>
        <v>1702</v>
      </c>
      <c r="J134" s="104">
        <v>79</v>
      </c>
      <c r="K134" s="104">
        <v>285</v>
      </c>
      <c r="L134" s="109">
        <f t="shared" si="14"/>
        <v>364</v>
      </c>
      <c r="M134" s="45"/>
    </row>
    <row r="135" spans="1:13" ht="26.25" customHeight="1">
      <c r="A135" s="219"/>
      <c r="B135" s="219"/>
      <c r="C135" s="110" t="s">
        <v>24</v>
      </c>
      <c r="D135" s="102">
        <v>289</v>
      </c>
      <c r="E135" s="102">
        <v>702</v>
      </c>
      <c r="F135" s="109">
        <f t="shared" si="12"/>
        <v>991</v>
      </c>
      <c r="G135" s="102">
        <v>935</v>
      </c>
      <c r="H135" s="102">
        <v>2564</v>
      </c>
      <c r="I135" s="109">
        <f t="shared" si="13"/>
        <v>3499</v>
      </c>
      <c r="J135" s="93">
        <v>120</v>
      </c>
      <c r="K135" s="93">
        <v>363</v>
      </c>
      <c r="L135" s="109">
        <f t="shared" si="14"/>
        <v>483</v>
      </c>
      <c r="M135" s="45"/>
    </row>
    <row r="136" spans="1:13">
      <c r="A136" s="219"/>
      <c r="B136" s="219"/>
      <c r="C136" s="112" t="s">
        <v>222</v>
      </c>
      <c r="D136" s="112">
        <f>SUM(D131:D135)</f>
        <v>760</v>
      </c>
      <c r="E136" s="112">
        <f>SUM(E131:E135)</f>
        <v>2397</v>
      </c>
      <c r="F136" s="109">
        <f t="shared" si="12"/>
        <v>3157</v>
      </c>
      <c r="G136" s="112">
        <f>SUM(G131:G135)</f>
        <v>2878</v>
      </c>
      <c r="H136" s="112">
        <f>SUM(H131:H135)</f>
        <v>8299</v>
      </c>
      <c r="I136" s="109">
        <f t="shared" si="13"/>
        <v>11177</v>
      </c>
      <c r="J136" s="112">
        <f>SUM(J131:J135)</f>
        <v>295</v>
      </c>
      <c r="K136" s="112">
        <f>SUM(K131:K135)</f>
        <v>1453</v>
      </c>
      <c r="L136" s="109">
        <f t="shared" si="14"/>
        <v>1748</v>
      </c>
      <c r="M136" s="45"/>
    </row>
    <row r="137" spans="1:13" ht="55.5">
      <c r="A137" s="219" t="s">
        <v>229</v>
      </c>
      <c r="B137" s="219"/>
      <c r="C137" s="113" t="s">
        <v>39</v>
      </c>
      <c r="D137" s="102">
        <v>138</v>
      </c>
      <c r="E137" s="102">
        <v>560</v>
      </c>
      <c r="F137" s="109">
        <f t="shared" si="12"/>
        <v>698</v>
      </c>
      <c r="G137" s="102">
        <v>335</v>
      </c>
      <c r="H137" s="102">
        <v>1877</v>
      </c>
      <c r="I137" s="109">
        <f t="shared" si="13"/>
        <v>2212</v>
      </c>
      <c r="J137" s="102">
        <v>18</v>
      </c>
      <c r="K137" s="102">
        <v>281</v>
      </c>
      <c r="L137" s="109">
        <f t="shared" si="14"/>
        <v>299</v>
      </c>
      <c r="M137" s="45"/>
    </row>
    <row r="138" spans="1:13">
      <c r="A138" s="219"/>
      <c r="B138" s="219"/>
      <c r="C138" s="110" t="s">
        <v>40</v>
      </c>
      <c r="D138" s="102">
        <v>38</v>
      </c>
      <c r="E138" s="102">
        <v>155</v>
      </c>
      <c r="F138" s="109">
        <f t="shared" si="12"/>
        <v>193</v>
      </c>
      <c r="G138" s="102">
        <v>163</v>
      </c>
      <c r="H138" s="102">
        <v>451</v>
      </c>
      <c r="I138" s="109">
        <f t="shared" si="13"/>
        <v>614</v>
      </c>
      <c r="J138" s="104">
        <v>15</v>
      </c>
      <c r="K138" s="104">
        <v>70</v>
      </c>
      <c r="L138" s="109">
        <f t="shared" si="14"/>
        <v>85</v>
      </c>
      <c r="M138" s="45"/>
    </row>
    <row r="139" spans="1:13">
      <c r="A139" s="222"/>
      <c r="B139" s="222"/>
      <c r="C139" s="110" t="s">
        <v>34</v>
      </c>
      <c r="D139" s="102">
        <v>198</v>
      </c>
      <c r="E139" s="102">
        <v>544</v>
      </c>
      <c r="F139" s="109">
        <f t="shared" si="12"/>
        <v>742</v>
      </c>
      <c r="G139" s="102">
        <v>546</v>
      </c>
      <c r="H139" s="102">
        <v>1713</v>
      </c>
      <c r="I139" s="109">
        <f t="shared" si="13"/>
        <v>2259</v>
      </c>
      <c r="J139" s="93">
        <v>69</v>
      </c>
      <c r="K139" s="93">
        <v>185</v>
      </c>
      <c r="L139" s="109">
        <f t="shared" si="14"/>
        <v>254</v>
      </c>
    </row>
    <row r="140" spans="1:13">
      <c r="A140" s="219"/>
      <c r="B140" s="219"/>
      <c r="C140" s="112" t="s">
        <v>222</v>
      </c>
      <c r="D140" s="112">
        <f>SUM(D137:D139)</f>
        <v>374</v>
      </c>
      <c r="E140" s="112">
        <f>SUM(E137:E139)</f>
        <v>1259</v>
      </c>
      <c r="F140" s="109">
        <f t="shared" si="12"/>
        <v>1633</v>
      </c>
      <c r="G140" s="112">
        <f>SUM(G137:G139)</f>
        <v>1044</v>
      </c>
      <c r="H140" s="112">
        <f>SUM(H137:H139)</f>
        <v>4041</v>
      </c>
      <c r="I140" s="109">
        <f t="shared" si="13"/>
        <v>5085</v>
      </c>
      <c r="J140" s="112">
        <f>SUM(J137:J139)</f>
        <v>102</v>
      </c>
      <c r="K140" s="112">
        <f>SUM(K137:K139)</f>
        <v>536</v>
      </c>
      <c r="L140" s="109">
        <f t="shared" si="14"/>
        <v>638</v>
      </c>
    </row>
    <row r="141" spans="1:13" ht="26.25" customHeight="1">
      <c r="A141" s="219" t="s">
        <v>41</v>
      </c>
      <c r="B141" s="219"/>
      <c r="C141" s="113" t="s">
        <v>42</v>
      </c>
      <c r="D141" s="102">
        <v>107</v>
      </c>
      <c r="E141" s="102">
        <v>255</v>
      </c>
      <c r="F141" s="109">
        <f t="shared" si="12"/>
        <v>362</v>
      </c>
      <c r="G141" s="102">
        <v>281</v>
      </c>
      <c r="H141" s="102">
        <v>843</v>
      </c>
      <c r="I141" s="109">
        <f t="shared" si="13"/>
        <v>1124</v>
      </c>
      <c r="J141" s="102">
        <v>10</v>
      </c>
      <c r="K141" s="102">
        <v>109</v>
      </c>
      <c r="L141" s="109">
        <f t="shared" si="14"/>
        <v>119</v>
      </c>
      <c r="M141" s="45"/>
    </row>
    <row r="142" spans="1:13">
      <c r="A142" s="219" t="s">
        <v>43</v>
      </c>
      <c r="B142" s="219"/>
      <c r="C142" s="113" t="s">
        <v>4</v>
      </c>
      <c r="D142" s="102">
        <v>757</v>
      </c>
      <c r="E142" s="102">
        <v>883</v>
      </c>
      <c r="F142" s="109">
        <f t="shared" si="12"/>
        <v>1640</v>
      </c>
      <c r="G142" s="102">
        <v>4473</v>
      </c>
      <c r="H142" s="102">
        <v>5151</v>
      </c>
      <c r="I142" s="109">
        <f t="shared" si="13"/>
        <v>9624</v>
      </c>
      <c r="J142" s="102">
        <v>103</v>
      </c>
      <c r="K142" s="102">
        <v>199</v>
      </c>
      <c r="L142" s="109">
        <f t="shared" si="14"/>
        <v>302</v>
      </c>
      <c r="M142" s="45"/>
    </row>
    <row r="143" spans="1:13">
      <c r="A143" s="219"/>
      <c r="B143" s="219"/>
      <c r="C143" s="110" t="s">
        <v>5</v>
      </c>
      <c r="D143" s="102">
        <v>298</v>
      </c>
      <c r="E143" s="102">
        <v>374</v>
      </c>
      <c r="F143" s="109">
        <f t="shared" si="12"/>
        <v>672</v>
      </c>
      <c r="G143" s="102">
        <v>1009</v>
      </c>
      <c r="H143" s="102">
        <v>1607</v>
      </c>
      <c r="I143" s="109">
        <f t="shared" si="13"/>
        <v>2616</v>
      </c>
      <c r="J143" s="102">
        <v>53</v>
      </c>
      <c r="K143" s="102">
        <v>108</v>
      </c>
      <c r="L143" s="109">
        <f t="shared" si="14"/>
        <v>161</v>
      </c>
      <c r="M143" s="45"/>
    </row>
    <row r="144" spans="1:13">
      <c r="A144" s="219"/>
      <c r="B144" s="219"/>
      <c r="C144" s="112" t="s">
        <v>222</v>
      </c>
      <c r="D144" s="112">
        <f>SUM(D142:D143)</f>
        <v>1055</v>
      </c>
      <c r="E144" s="112">
        <f>SUM(E142:E143)</f>
        <v>1257</v>
      </c>
      <c r="F144" s="109">
        <f t="shared" si="12"/>
        <v>2312</v>
      </c>
      <c r="G144" s="112">
        <f>SUM(G142:G143)</f>
        <v>5482</v>
      </c>
      <c r="H144" s="112">
        <f>SUM(H142:H143)</f>
        <v>6758</v>
      </c>
      <c r="I144" s="109">
        <f t="shared" si="13"/>
        <v>12240</v>
      </c>
      <c r="J144" s="112">
        <f>SUM(J142:J143)</f>
        <v>156</v>
      </c>
      <c r="K144" s="112">
        <f>SUM(K142:K143)</f>
        <v>307</v>
      </c>
      <c r="L144" s="109">
        <f t="shared" si="14"/>
        <v>463</v>
      </c>
      <c r="M144" s="45"/>
    </row>
    <row r="145" spans="1:29" ht="26.25" customHeight="1">
      <c r="A145" s="219" t="s">
        <v>44</v>
      </c>
      <c r="B145" s="219"/>
      <c r="C145" s="113" t="s">
        <v>4</v>
      </c>
      <c r="D145" s="102">
        <v>340</v>
      </c>
      <c r="E145" s="102">
        <v>110</v>
      </c>
      <c r="F145" s="109">
        <f t="shared" si="12"/>
        <v>450</v>
      </c>
      <c r="G145" s="102">
        <v>1269</v>
      </c>
      <c r="H145" s="102">
        <v>552</v>
      </c>
      <c r="I145" s="109">
        <f t="shared" si="13"/>
        <v>1821</v>
      </c>
      <c r="J145" s="102">
        <v>42</v>
      </c>
      <c r="K145" s="102">
        <v>44</v>
      </c>
      <c r="L145" s="109">
        <f t="shared" si="14"/>
        <v>86</v>
      </c>
      <c r="M145" s="45"/>
    </row>
    <row r="146" spans="1:29" ht="26.25" customHeight="1">
      <c r="A146" s="222" t="s">
        <v>45</v>
      </c>
      <c r="B146" s="222"/>
      <c r="C146" s="111" t="s">
        <v>7</v>
      </c>
      <c r="D146" s="102">
        <v>67</v>
      </c>
      <c r="E146" s="102">
        <v>216</v>
      </c>
      <c r="F146" s="109">
        <f t="shared" si="12"/>
        <v>283</v>
      </c>
      <c r="G146" s="102">
        <v>241</v>
      </c>
      <c r="H146" s="102">
        <v>781</v>
      </c>
      <c r="I146" s="109">
        <f t="shared" si="13"/>
        <v>1022</v>
      </c>
      <c r="J146" s="104">
        <v>28</v>
      </c>
      <c r="K146" s="104">
        <v>99</v>
      </c>
      <c r="L146" s="109">
        <f t="shared" si="14"/>
        <v>127</v>
      </c>
      <c r="M146" s="45"/>
    </row>
    <row r="147" spans="1:29">
      <c r="A147" s="219" t="s">
        <v>46</v>
      </c>
      <c r="B147" s="219"/>
      <c r="C147" s="110" t="s">
        <v>5</v>
      </c>
      <c r="D147" s="102">
        <v>98</v>
      </c>
      <c r="E147" s="102">
        <v>16</v>
      </c>
      <c r="F147" s="109">
        <f t="shared" si="12"/>
        <v>114</v>
      </c>
      <c r="G147" s="102">
        <v>349</v>
      </c>
      <c r="H147" s="102">
        <v>80</v>
      </c>
      <c r="I147" s="109">
        <f t="shared" si="13"/>
        <v>429</v>
      </c>
      <c r="J147" s="102">
        <v>18</v>
      </c>
      <c r="K147" s="102">
        <v>6</v>
      </c>
      <c r="L147" s="109">
        <f t="shared" si="14"/>
        <v>24</v>
      </c>
    </row>
    <row r="148" spans="1:29" ht="26.25" customHeight="1">
      <c r="A148" s="219"/>
      <c r="B148" s="219"/>
      <c r="C148" s="110" t="s">
        <v>6</v>
      </c>
      <c r="D148" s="102">
        <v>221</v>
      </c>
      <c r="E148" s="102">
        <v>155</v>
      </c>
      <c r="F148" s="109">
        <f t="shared" si="12"/>
        <v>376</v>
      </c>
      <c r="G148" s="102">
        <v>717</v>
      </c>
      <c r="H148" s="102">
        <v>477</v>
      </c>
      <c r="I148" s="109">
        <f t="shared" si="13"/>
        <v>1194</v>
      </c>
      <c r="J148" s="93">
        <v>50</v>
      </c>
      <c r="K148" s="93">
        <v>80</v>
      </c>
      <c r="L148" s="109">
        <f t="shared" si="14"/>
        <v>130</v>
      </c>
      <c r="M148" s="45"/>
    </row>
    <row r="149" spans="1:29" ht="26.25" customHeight="1">
      <c r="A149" s="222"/>
      <c r="B149" s="222"/>
      <c r="C149" s="111" t="s">
        <v>7</v>
      </c>
      <c r="D149" s="102">
        <v>104</v>
      </c>
      <c r="E149" s="102">
        <v>24</v>
      </c>
      <c r="F149" s="109">
        <f t="shared" si="12"/>
        <v>128</v>
      </c>
      <c r="G149" s="102">
        <v>367</v>
      </c>
      <c r="H149" s="102">
        <v>125</v>
      </c>
      <c r="I149" s="109">
        <f t="shared" si="13"/>
        <v>492</v>
      </c>
      <c r="J149" s="104">
        <v>45</v>
      </c>
      <c r="K149" s="104">
        <v>35</v>
      </c>
      <c r="L149" s="109">
        <f t="shared" si="14"/>
        <v>80</v>
      </c>
      <c r="M149" s="45"/>
    </row>
    <row r="150" spans="1:29">
      <c r="A150" s="219"/>
      <c r="B150" s="219"/>
      <c r="C150" s="110" t="s">
        <v>8</v>
      </c>
      <c r="D150" s="102">
        <v>238</v>
      </c>
      <c r="E150" s="102">
        <v>195</v>
      </c>
      <c r="F150" s="109">
        <f t="shared" si="12"/>
        <v>433</v>
      </c>
      <c r="G150" s="102">
        <v>452</v>
      </c>
      <c r="H150" s="102">
        <v>315</v>
      </c>
      <c r="I150" s="109">
        <f t="shared" si="13"/>
        <v>767</v>
      </c>
      <c r="J150" s="93">
        <v>8</v>
      </c>
      <c r="K150" s="93">
        <v>10</v>
      </c>
      <c r="L150" s="109">
        <f t="shared" si="14"/>
        <v>18</v>
      </c>
      <c r="M150" s="45"/>
    </row>
    <row r="151" spans="1:29" ht="26.25" customHeight="1">
      <c r="A151" s="219"/>
      <c r="B151" s="219"/>
      <c r="C151" s="112" t="s">
        <v>222</v>
      </c>
      <c r="D151" s="112">
        <f>SUM(D147:D150)</f>
        <v>661</v>
      </c>
      <c r="E151" s="112">
        <f>SUM(E147:E150)</f>
        <v>390</v>
      </c>
      <c r="F151" s="109">
        <f t="shared" si="12"/>
        <v>1051</v>
      </c>
      <c r="G151" s="112">
        <f>SUM(G147:G150)</f>
        <v>1885</v>
      </c>
      <c r="H151" s="112">
        <f>SUM(H147:H150)</f>
        <v>997</v>
      </c>
      <c r="I151" s="109">
        <f t="shared" si="13"/>
        <v>2882</v>
      </c>
      <c r="J151" s="112">
        <f>SUM(J147:J150)</f>
        <v>121</v>
      </c>
      <c r="K151" s="112">
        <f>SUM(K147:K150)</f>
        <v>131</v>
      </c>
      <c r="L151" s="109">
        <f t="shared" si="14"/>
        <v>252</v>
      </c>
      <c r="M151" s="45"/>
    </row>
    <row r="152" spans="1:29" ht="26.25" customHeight="1">
      <c r="A152" s="219" t="s">
        <v>230</v>
      </c>
      <c r="B152" s="219"/>
      <c r="C152" s="113" t="s">
        <v>4</v>
      </c>
      <c r="D152" s="102">
        <v>49</v>
      </c>
      <c r="E152" s="102">
        <v>139</v>
      </c>
      <c r="F152" s="109">
        <f t="shared" si="12"/>
        <v>188</v>
      </c>
      <c r="G152" s="102">
        <v>316</v>
      </c>
      <c r="H152" s="102">
        <v>651</v>
      </c>
      <c r="I152" s="109">
        <f t="shared" si="13"/>
        <v>967</v>
      </c>
      <c r="J152" s="102">
        <v>64</v>
      </c>
      <c r="K152" s="102">
        <v>93</v>
      </c>
      <c r="L152" s="109">
        <f t="shared" si="14"/>
        <v>157</v>
      </c>
      <c r="M152" s="45"/>
    </row>
    <row r="153" spans="1:29">
      <c r="A153" s="219"/>
      <c r="B153" s="219"/>
      <c r="C153" s="110" t="s">
        <v>5</v>
      </c>
      <c r="D153" s="102">
        <v>78</v>
      </c>
      <c r="E153" s="102">
        <v>59</v>
      </c>
      <c r="F153" s="109">
        <f t="shared" si="12"/>
        <v>137</v>
      </c>
      <c r="G153" s="102">
        <v>163</v>
      </c>
      <c r="H153" s="102">
        <v>276</v>
      </c>
      <c r="I153" s="109">
        <f t="shared" si="13"/>
        <v>439</v>
      </c>
      <c r="J153" s="102">
        <v>113</v>
      </c>
      <c r="K153" s="102">
        <v>50</v>
      </c>
      <c r="L153" s="109">
        <f t="shared" si="14"/>
        <v>163</v>
      </c>
      <c r="M153" s="45"/>
    </row>
    <row r="154" spans="1:29" s="45" customFormat="1">
      <c r="A154" s="219"/>
      <c r="B154" s="219"/>
      <c r="C154" s="110" t="s">
        <v>6</v>
      </c>
      <c r="D154" s="102">
        <v>12</v>
      </c>
      <c r="E154" s="102">
        <v>52</v>
      </c>
      <c r="F154" s="109">
        <f t="shared" si="12"/>
        <v>64</v>
      </c>
      <c r="G154" s="102">
        <v>16</v>
      </c>
      <c r="H154" s="102">
        <v>53</v>
      </c>
      <c r="I154" s="109">
        <f t="shared" si="13"/>
        <v>69</v>
      </c>
      <c r="J154" s="102">
        <v>0</v>
      </c>
      <c r="K154" s="102">
        <v>0</v>
      </c>
      <c r="L154" s="109">
        <f t="shared" si="14"/>
        <v>0</v>
      </c>
      <c r="T154" s="99"/>
      <c r="U154" s="42"/>
      <c r="V154" s="42"/>
      <c r="W154" s="42"/>
      <c r="X154" s="42"/>
      <c r="Y154" s="42"/>
      <c r="Z154" s="42"/>
      <c r="AA154" s="42"/>
      <c r="AB154" s="42"/>
      <c r="AC154" s="42"/>
    </row>
    <row r="155" spans="1:29">
      <c r="A155" s="219"/>
      <c r="B155" s="219"/>
      <c r="C155" s="112" t="s">
        <v>222</v>
      </c>
      <c r="D155" s="112">
        <f>SUM(D152:D154)</f>
        <v>139</v>
      </c>
      <c r="E155" s="112">
        <f>SUM(E152:E154)</f>
        <v>250</v>
      </c>
      <c r="F155" s="109">
        <f t="shared" si="12"/>
        <v>389</v>
      </c>
      <c r="G155" s="112">
        <f>SUM(G152:G154)</f>
        <v>495</v>
      </c>
      <c r="H155" s="112">
        <f>SUM(H152:H154)</f>
        <v>980</v>
      </c>
      <c r="I155" s="109">
        <f t="shared" si="13"/>
        <v>1475</v>
      </c>
      <c r="J155" s="112">
        <f>SUM(J152:J154)</f>
        <v>177</v>
      </c>
      <c r="K155" s="112">
        <f>SUM(K152:K154)</f>
        <v>143</v>
      </c>
      <c r="L155" s="109">
        <f t="shared" si="14"/>
        <v>320</v>
      </c>
      <c r="M155" s="45"/>
    </row>
    <row r="156" spans="1:29" ht="26.25" customHeight="1">
      <c r="A156" s="219" t="s">
        <v>231</v>
      </c>
      <c r="B156" s="220"/>
      <c r="C156" s="113" t="s">
        <v>22</v>
      </c>
      <c r="D156" s="102">
        <v>33</v>
      </c>
      <c r="E156" s="102">
        <v>46</v>
      </c>
      <c r="F156" s="109">
        <f t="shared" si="12"/>
        <v>79</v>
      </c>
      <c r="G156" s="102">
        <v>151</v>
      </c>
      <c r="H156" s="102">
        <v>204</v>
      </c>
      <c r="I156" s="109">
        <f t="shared" si="13"/>
        <v>355</v>
      </c>
      <c r="J156" s="102">
        <v>10</v>
      </c>
      <c r="K156" s="102">
        <v>20</v>
      </c>
      <c r="L156" s="109">
        <f t="shared" si="14"/>
        <v>30</v>
      </c>
      <c r="M156" s="45"/>
    </row>
    <row r="157" spans="1:29" ht="26.25" customHeight="1">
      <c r="A157" s="222" t="s">
        <v>48</v>
      </c>
      <c r="B157" s="222"/>
      <c r="C157" s="111" t="s">
        <v>7</v>
      </c>
      <c r="D157" s="102">
        <v>36</v>
      </c>
      <c r="E157" s="102">
        <v>26</v>
      </c>
      <c r="F157" s="109">
        <f t="shared" si="12"/>
        <v>62</v>
      </c>
      <c r="G157" s="102">
        <v>204</v>
      </c>
      <c r="H157" s="102">
        <v>108</v>
      </c>
      <c r="I157" s="109">
        <f t="shared" si="13"/>
        <v>312</v>
      </c>
      <c r="J157" s="104">
        <v>27</v>
      </c>
      <c r="K157" s="104">
        <v>18</v>
      </c>
      <c r="L157" s="109">
        <f t="shared" si="14"/>
        <v>45</v>
      </c>
      <c r="M157" s="45"/>
    </row>
    <row r="158" spans="1:29" ht="26.25" customHeight="1">
      <c r="A158" s="219" t="s">
        <v>49</v>
      </c>
      <c r="B158" s="219"/>
      <c r="C158" s="110" t="s">
        <v>6</v>
      </c>
      <c r="D158" s="102">
        <v>156</v>
      </c>
      <c r="E158" s="102">
        <v>58</v>
      </c>
      <c r="F158" s="109">
        <f t="shared" si="12"/>
        <v>214</v>
      </c>
      <c r="G158" s="102">
        <v>682</v>
      </c>
      <c r="H158" s="102">
        <v>236</v>
      </c>
      <c r="I158" s="109">
        <f t="shared" si="13"/>
        <v>918</v>
      </c>
      <c r="J158" s="93">
        <v>46</v>
      </c>
      <c r="K158" s="93">
        <v>41</v>
      </c>
      <c r="L158" s="109">
        <f t="shared" si="14"/>
        <v>87</v>
      </c>
    </row>
    <row r="159" spans="1:29">
      <c r="A159" s="222"/>
      <c r="B159" s="222"/>
      <c r="C159" s="111" t="s">
        <v>7</v>
      </c>
      <c r="D159" s="102">
        <v>111</v>
      </c>
      <c r="E159" s="102">
        <v>37</v>
      </c>
      <c r="F159" s="109">
        <f t="shared" si="12"/>
        <v>148</v>
      </c>
      <c r="G159" s="102">
        <v>427</v>
      </c>
      <c r="H159" s="102">
        <v>147</v>
      </c>
      <c r="I159" s="109">
        <f t="shared" si="13"/>
        <v>574</v>
      </c>
      <c r="J159" s="104">
        <v>64</v>
      </c>
      <c r="K159" s="104">
        <v>36</v>
      </c>
      <c r="L159" s="109">
        <f t="shared" si="14"/>
        <v>100</v>
      </c>
    </row>
    <row r="160" spans="1:29">
      <c r="A160" s="219"/>
      <c r="B160" s="219"/>
      <c r="C160" s="112" t="s">
        <v>222</v>
      </c>
      <c r="D160" s="112">
        <f>SUM(D158:D159)</f>
        <v>267</v>
      </c>
      <c r="E160" s="112">
        <f>SUM(E158:E159)</f>
        <v>95</v>
      </c>
      <c r="F160" s="109">
        <f t="shared" si="12"/>
        <v>362</v>
      </c>
      <c r="G160" s="112">
        <f>SUM(G158:G159)</f>
        <v>1109</v>
      </c>
      <c r="H160" s="112">
        <f>SUM(H158:H159)</f>
        <v>383</v>
      </c>
      <c r="I160" s="109">
        <f>G160+H160</f>
        <v>1492</v>
      </c>
      <c r="J160" s="112">
        <f>SUM(J158:J159)</f>
        <v>110</v>
      </c>
      <c r="K160" s="112">
        <f>SUM(K158:K159)</f>
        <v>77</v>
      </c>
      <c r="L160" s="109">
        <f t="shared" si="14"/>
        <v>187</v>
      </c>
    </row>
    <row r="161" spans="1:13" ht="26.25" customHeight="1">
      <c r="A161" s="219" t="s">
        <v>50</v>
      </c>
      <c r="B161" s="219"/>
      <c r="C161" s="115" t="s">
        <v>4</v>
      </c>
      <c r="D161" s="102">
        <v>125</v>
      </c>
      <c r="E161" s="102">
        <v>68</v>
      </c>
      <c r="F161" s="109">
        <f t="shared" si="12"/>
        <v>193</v>
      </c>
      <c r="G161" s="102">
        <v>314</v>
      </c>
      <c r="H161" s="102">
        <v>217</v>
      </c>
      <c r="I161" s="109">
        <f t="shared" si="13"/>
        <v>531</v>
      </c>
      <c r="J161" s="102">
        <v>0</v>
      </c>
      <c r="K161" s="102">
        <v>0</v>
      </c>
      <c r="L161" s="109">
        <f t="shared" si="14"/>
        <v>0</v>
      </c>
    </row>
    <row r="162" spans="1:13">
      <c r="A162" s="222"/>
      <c r="B162" s="222"/>
      <c r="C162" s="111" t="s">
        <v>7</v>
      </c>
      <c r="D162" s="102">
        <v>75</v>
      </c>
      <c r="E162" s="102">
        <v>56</v>
      </c>
      <c r="F162" s="109">
        <f t="shared" si="12"/>
        <v>131</v>
      </c>
      <c r="G162" s="102">
        <v>374</v>
      </c>
      <c r="H162" s="102">
        <v>288</v>
      </c>
      <c r="I162" s="109">
        <f t="shared" si="13"/>
        <v>662</v>
      </c>
      <c r="J162" s="104">
        <v>46</v>
      </c>
      <c r="K162" s="104">
        <v>50</v>
      </c>
      <c r="L162" s="109">
        <f t="shared" si="14"/>
        <v>96</v>
      </c>
    </row>
    <row r="163" spans="1:13" ht="55.5">
      <c r="A163" s="219"/>
      <c r="B163" s="219"/>
      <c r="C163" s="110" t="s">
        <v>17</v>
      </c>
      <c r="D163" s="102">
        <v>52</v>
      </c>
      <c r="E163" s="102">
        <v>68</v>
      </c>
      <c r="F163" s="109">
        <f t="shared" si="12"/>
        <v>120</v>
      </c>
      <c r="G163" s="102">
        <v>111</v>
      </c>
      <c r="H163" s="102">
        <v>160</v>
      </c>
      <c r="I163" s="109">
        <f t="shared" si="13"/>
        <v>271</v>
      </c>
      <c r="J163" s="102">
        <v>0</v>
      </c>
      <c r="K163" s="102">
        <v>0</v>
      </c>
      <c r="L163" s="109">
        <f t="shared" si="14"/>
        <v>0</v>
      </c>
    </row>
    <row r="164" spans="1:13">
      <c r="A164" s="219"/>
      <c r="B164" s="219"/>
      <c r="C164" s="112" t="s">
        <v>222</v>
      </c>
      <c r="D164" s="112">
        <f>SUM(D161:D163)</f>
        <v>252</v>
      </c>
      <c r="E164" s="112">
        <f>SUM(E161:E163)</f>
        <v>192</v>
      </c>
      <c r="F164" s="109">
        <f t="shared" ref="F164:F166" si="15">D164+E164</f>
        <v>444</v>
      </c>
      <c r="G164" s="112">
        <f>SUM(G161:G163)</f>
        <v>799</v>
      </c>
      <c r="H164" s="112">
        <f>SUM(H161:H163)</f>
        <v>665</v>
      </c>
      <c r="I164" s="109">
        <f t="shared" ref="I164:I166" si="16">G164+H164</f>
        <v>1464</v>
      </c>
      <c r="J164" s="112">
        <f>SUM(J161:J163)</f>
        <v>46</v>
      </c>
      <c r="K164" s="112">
        <f>SUM(K161:K163)</f>
        <v>50</v>
      </c>
      <c r="L164" s="109">
        <f t="shared" ref="L164:L166" si="17">J164+K164</f>
        <v>96</v>
      </c>
    </row>
    <row r="165" spans="1:13">
      <c r="A165" s="217" t="s">
        <v>51</v>
      </c>
      <c r="B165" s="217"/>
      <c r="C165" s="109" t="s">
        <v>4</v>
      </c>
      <c r="D165" s="116">
        <f>D161+D156+D152+D145+D142+D141+D137+D131+D125+D124+D120+D114+D113+D111+D105+D99+D98+D97+D94+D88+D82+D80+D76+D70+D65+D59+D53+D41+D35+D23+D30+D17+D11+D4</f>
        <v>12252</v>
      </c>
      <c r="E165" s="116">
        <f>E161+E156+E152+E145+E142+E141+E137+E131+E125+E124+E120+E114+E113+E111+E105+E99+E98+E97+E94+E88+E82+E80+E76+E70+E65+E59+E53+E41+E35+E23+E30+E17+E11+E4</f>
        <v>16519</v>
      </c>
      <c r="F165" s="109">
        <f t="shared" si="15"/>
        <v>28771</v>
      </c>
      <c r="G165" s="116">
        <f>G161+G156+G152+G145+G142+G141+G137+G131+G125+G124+G120+G114+G113+G111+G105+G99+G98+G97+G94+G88+G82+G80+G76+G70+G65+G59+G53+G41+G35+G23+G30+G17+G11+G4</f>
        <v>68849</v>
      </c>
      <c r="H165" s="116">
        <f>H161+H156+H152+H145+H142+H141+H137+H131+H125+H124+H120+H114+H113+H111+H105+H99+H98+H97+H94+H88+H82+H80+H76+H70+H65+H59+H53+H41+H35+H23+H30+H17+H11+H4</f>
        <v>86355</v>
      </c>
      <c r="I165" s="109">
        <f t="shared" si="16"/>
        <v>155204</v>
      </c>
      <c r="J165" s="116">
        <f>J161+J156+J152+J145+J142+J141+J137+J131+J125+J124+J120+J114+J113+J111+J105+J99+J98+J97+J94+J88+J82+J80+J76+J70+J65+J59+J53+J41+J35+J23+J30+J17+J11+J4</f>
        <v>5157</v>
      </c>
      <c r="K165" s="116">
        <f>K161+K156+K152+K145+K142+K141+K137+K131+K125+K124+K120+K114+K113+K111+K105+K99+K98+K97+K94+K88+K82+K80+K76+K70+K65+K59+K53+K41+K35+K23+K30+K17+K11+K4</f>
        <v>7931</v>
      </c>
      <c r="L165" s="109">
        <f t="shared" si="17"/>
        <v>13088</v>
      </c>
    </row>
    <row r="166" spans="1:13">
      <c r="A166" s="217"/>
      <c r="B166" s="217"/>
      <c r="C166" s="109" t="s">
        <v>5</v>
      </c>
      <c r="D166" s="117">
        <f>D153+D147+D143+D132+D126+D121+D115+D106+D100+D89+D83+D81+D71+D66+D60+D54+D47+D42+D36+D31+D24+D18+D12+D5</f>
        <v>9914</v>
      </c>
      <c r="E166" s="117">
        <f>E153+E147+E143+E132+E126+E121+E115+E106+E100+E89+E83+E81+E71+E66+E60+E54+E47+E42+E36+E31+E24+E18+E12+E5</f>
        <v>9648</v>
      </c>
      <c r="F166" s="109">
        <f t="shared" si="15"/>
        <v>19562</v>
      </c>
      <c r="G166" s="117">
        <f>G153+G147+G143+G132+G126+G121+G115+G106+G100+G89+G83+G81+G71+G66+G60+G54+G47+G42+G36+G31+G24+G18+G12+G5</f>
        <v>37819</v>
      </c>
      <c r="H166" s="117">
        <f>H153+H147+H143+H132+H126+H121+H115+H106+H100+H89+H83+H81+H71+H66+H60+H54+H47+H42+H36+H31+H24+H18+H12+H5</f>
        <v>29660</v>
      </c>
      <c r="I166" s="109">
        <f t="shared" si="16"/>
        <v>67479</v>
      </c>
      <c r="J166" s="117">
        <f>J153+J147+J143+J132+J126+J121+J115+J106+J100+J89+J83+J81+J71+J66+J60+J54+J47+J42+J36+J31+J24+J18+J12+J5</f>
        <v>2942</v>
      </c>
      <c r="K166" s="117">
        <f>K153+K147+K143+K132+K126+K121+K115+K106+K100+K89+K83+K81+K71+K66+K60+K54+K47+K42+K36+K31+K24+K18+K12+K5</f>
        <v>3093</v>
      </c>
      <c r="L166" s="109">
        <f t="shared" si="17"/>
        <v>6035</v>
      </c>
    </row>
    <row r="167" spans="1:13">
      <c r="A167" s="217"/>
      <c r="B167" s="217"/>
      <c r="C167" s="109" t="s">
        <v>6</v>
      </c>
      <c r="D167" s="117">
        <f t="shared" ref="D167:L167" si="18">D163+D158+D154+D148+D133+D127+D116+D107+D101+D90+D84+D77+D72+D55+D48+D46+D43+D37+D32+D25+D19+D13+D6</f>
        <v>9219</v>
      </c>
      <c r="E167" s="117">
        <f t="shared" si="18"/>
        <v>10132</v>
      </c>
      <c r="F167" s="117">
        <f t="shared" si="18"/>
        <v>19351</v>
      </c>
      <c r="G167" s="117">
        <f t="shared" si="18"/>
        <v>35415</v>
      </c>
      <c r="H167" s="117">
        <f t="shared" si="18"/>
        <v>42780</v>
      </c>
      <c r="I167" s="117">
        <f t="shared" si="18"/>
        <v>78195</v>
      </c>
      <c r="J167" s="117">
        <f t="shared" si="18"/>
        <v>2278</v>
      </c>
      <c r="K167" s="117">
        <f t="shared" si="18"/>
        <v>4855</v>
      </c>
      <c r="L167" s="117">
        <f t="shared" si="18"/>
        <v>7133</v>
      </c>
    </row>
    <row r="168" spans="1:13">
      <c r="A168" s="218"/>
      <c r="B168" s="218"/>
      <c r="C168" s="118" t="s">
        <v>7</v>
      </c>
      <c r="D168" s="117">
        <f t="shared" ref="D168:L168" si="19">D162+D159+D157+D149+D146+D138+D134+D128+D117+D108+D102+D91+D85+D73+D67+D61+D56+D50+D44+D38+D33+D26+D20+D14+D8+D7</f>
        <v>6499</v>
      </c>
      <c r="E168" s="117">
        <f t="shared" si="19"/>
        <v>7102</v>
      </c>
      <c r="F168" s="117">
        <f t="shared" si="19"/>
        <v>13601</v>
      </c>
      <c r="G168" s="117">
        <f t="shared" si="19"/>
        <v>28480</v>
      </c>
      <c r="H168" s="117">
        <f t="shared" si="19"/>
        <v>32300</v>
      </c>
      <c r="I168" s="117">
        <f t="shared" si="19"/>
        <v>60780</v>
      </c>
      <c r="J168" s="117">
        <f t="shared" si="19"/>
        <v>2055</v>
      </c>
      <c r="K168" s="117">
        <f t="shared" si="19"/>
        <v>3639</v>
      </c>
      <c r="L168" s="117">
        <f t="shared" si="19"/>
        <v>5694</v>
      </c>
    </row>
    <row r="169" spans="1:13" ht="26.25" customHeight="1">
      <c r="A169" s="217"/>
      <c r="B169" s="217"/>
      <c r="C169" s="109" t="s">
        <v>8</v>
      </c>
      <c r="D169" s="116">
        <f t="shared" ref="D169:L169" si="20">D150+D139+D135+D129+D122+D118+D112+D109+D103+D95+D92+D86+D78+D74+D68+D63+D62+D57+D51+D39+D29+D27+D21+D15+D9</f>
        <v>9121</v>
      </c>
      <c r="E169" s="116">
        <f t="shared" si="20"/>
        <v>9580</v>
      </c>
      <c r="F169" s="116">
        <f t="shared" si="20"/>
        <v>18701</v>
      </c>
      <c r="G169" s="116">
        <f t="shared" si="20"/>
        <v>30592</v>
      </c>
      <c r="H169" s="116">
        <f t="shared" si="20"/>
        <v>30750</v>
      </c>
      <c r="I169" s="116">
        <f t="shared" si="20"/>
        <v>61342</v>
      </c>
      <c r="J169" s="116">
        <f t="shared" si="20"/>
        <v>2475</v>
      </c>
      <c r="K169" s="116">
        <f t="shared" si="20"/>
        <v>2835</v>
      </c>
      <c r="L169" s="116">
        <f t="shared" si="20"/>
        <v>5310</v>
      </c>
      <c r="M169" s="45"/>
    </row>
    <row r="170" spans="1:13">
      <c r="A170" s="217"/>
      <c r="B170" s="217"/>
      <c r="C170" s="109" t="s">
        <v>51</v>
      </c>
      <c r="D170" s="109">
        <f t="shared" ref="D170:L170" si="21">D164+D160+D155+D151+D144+D140+D136+D130+D123+D119+D110+D104+D96+D93+D87+D79+D75+D69+D64+D58+D52+D49+D45+D40+D34+D28+D22+D16+D10+D157+D156+D146+D145+D141+D124+D113+D112+D111+D98+D97+D81+D80+D46+D29</f>
        <v>47005</v>
      </c>
      <c r="E170" s="109">
        <f t="shared" si="21"/>
        <v>52981</v>
      </c>
      <c r="F170" s="109">
        <f t="shared" si="21"/>
        <v>99986</v>
      </c>
      <c r="G170" s="109">
        <f t="shared" si="21"/>
        <v>201155</v>
      </c>
      <c r="H170" s="109">
        <f t="shared" si="21"/>
        <v>221845</v>
      </c>
      <c r="I170" s="109">
        <f t="shared" si="21"/>
        <v>423000</v>
      </c>
      <c r="J170" s="109">
        <f t="shared" si="21"/>
        <v>14907</v>
      </c>
      <c r="K170" s="109">
        <f t="shared" si="21"/>
        <v>22353</v>
      </c>
      <c r="L170" s="109">
        <f t="shared" si="21"/>
        <v>37260</v>
      </c>
    </row>
    <row r="171" spans="1:13" ht="42.75" customHeight="1">
      <c r="A171" s="221" t="s">
        <v>349</v>
      </c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  <c r="L171" s="221"/>
    </row>
    <row r="172" spans="1:13">
      <c r="A172" s="218" t="s">
        <v>0</v>
      </c>
      <c r="B172" s="218"/>
      <c r="C172" s="218" t="s">
        <v>1</v>
      </c>
      <c r="D172" s="218" t="s">
        <v>245</v>
      </c>
      <c r="E172" s="224"/>
      <c r="F172" s="224"/>
      <c r="G172" s="217" t="s">
        <v>2</v>
      </c>
      <c r="H172" s="224"/>
      <c r="I172" s="224"/>
      <c r="J172" s="217" t="s">
        <v>403</v>
      </c>
      <c r="K172" s="224"/>
      <c r="L172" s="224"/>
      <c r="M172" s="45"/>
    </row>
    <row r="173" spans="1:13">
      <c r="A173" s="217"/>
      <c r="B173" s="217"/>
      <c r="C173" s="217"/>
      <c r="D173" s="109" t="s">
        <v>246</v>
      </c>
      <c r="E173" s="109" t="s">
        <v>247</v>
      </c>
      <c r="F173" s="109" t="s">
        <v>248</v>
      </c>
      <c r="G173" s="109" t="s">
        <v>246</v>
      </c>
      <c r="H173" s="109" t="s">
        <v>247</v>
      </c>
      <c r="I173" s="109" t="s">
        <v>248</v>
      </c>
      <c r="J173" s="109" t="s">
        <v>246</v>
      </c>
      <c r="K173" s="109" t="s">
        <v>247</v>
      </c>
      <c r="L173" s="109" t="s">
        <v>248</v>
      </c>
    </row>
    <row r="174" spans="1:13" ht="27.75" customHeight="1">
      <c r="A174" s="219" t="s">
        <v>3</v>
      </c>
      <c r="B174" s="219"/>
      <c r="C174" s="110" t="s">
        <v>4</v>
      </c>
      <c r="D174" s="102">
        <v>117</v>
      </c>
      <c r="E174" s="102">
        <v>77</v>
      </c>
      <c r="F174" s="109">
        <f t="shared" ref="F174:F205" si="22">SUM(D174:E174)</f>
        <v>194</v>
      </c>
      <c r="G174" s="102">
        <v>582</v>
      </c>
      <c r="H174" s="102">
        <v>340</v>
      </c>
      <c r="I174" s="109">
        <f t="shared" ref="I174:I205" si="23">SUM(G174:H174)</f>
        <v>922</v>
      </c>
      <c r="J174" s="102">
        <v>38</v>
      </c>
      <c r="K174" s="102">
        <v>23</v>
      </c>
      <c r="L174" s="109">
        <f t="shared" ref="L174:L205" si="24">SUM(J174:K174)</f>
        <v>61</v>
      </c>
    </row>
    <row r="175" spans="1:13">
      <c r="A175" s="219"/>
      <c r="B175" s="219"/>
      <c r="C175" s="110" t="s">
        <v>5</v>
      </c>
      <c r="D175" s="102">
        <v>31</v>
      </c>
      <c r="E175" s="102">
        <v>19</v>
      </c>
      <c r="F175" s="109">
        <f t="shared" si="22"/>
        <v>50</v>
      </c>
      <c r="G175" s="102">
        <v>358</v>
      </c>
      <c r="H175" s="102">
        <v>250</v>
      </c>
      <c r="I175" s="109">
        <f t="shared" si="23"/>
        <v>608</v>
      </c>
      <c r="J175" s="102">
        <v>50</v>
      </c>
      <c r="K175" s="102">
        <v>15</v>
      </c>
      <c r="L175" s="109">
        <f t="shared" si="24"/>
        <v>65</v>
      </c>
      <c r="M175" s="45"/>
    </row>
    <row r="176" spans="1:13">
      <c r="A176" s="219"/>
      <c r="B176" s="219"/>
      <c r="C176" s="110" t="s">
        <v>6</v>
      </c>
      <c r="D176" s="102">
        <v>95</v>
      </c>
      <c r="E176" s="102">
        <v>57</v>
      </c>
      <c r="F176" s="109">
        <f t="shared" si="22"/>
        <v>152</v>
      </c>
      <c r="G176" s="102">
        <v>331</v>
      </c>
      <c r="H176" s="102">
        <v>182</v>
      </c>
      <c r="I176" s="109">
        <f t="shared" si="23"/>
        <v>513</v>
      </c>
      <c r="J176" s="93">
        <v>39</v>
      </c>
      <c r="K176" s="93">
        <v>9</v>
      </c>
      <c r="L176" s="109">
        <f t="shared" si="24"/>
        <v>48</v>
      </c>
      <c r="M176" s="45"/>
    </row>
    <row r="177" spans="1:13">
      <c r="A177" s="222"/>
      <c r="B177" s="222"/>
      <c r="C177" s="111" t="s">
        <v>7</v>
      </c>
      <c r="D177" s="102">
        <v>62</v>
      </c>
      <c r="E177" s="102">
        <v>12</v>
      </c>
      <c r="F177" s="109">
        <f t="shared" si="22"/>
        <v>74</v>
      </c>
      <c r="G177" s="102">
        <v>291</v>
      </c>
      <c r="H177" s="102">
        <v>127</v>
      </c>
      <c r="I177" s="109">
        <f t="shared" si="23"/>
        <v>418</v>
      </c>
      <c r="J177" s="104">
        <v>26</v>
      </c>
      <c r="K177" s="104">
        <v>5</v>
      </c>
      <c r="L177" s="109">
        <f t="shared" si="24"/>
        <v>31</v>
      </c>
      <c r="M177" s="45"/>
    </row>
    <row r="178" spans="1:13">
      <c r="A178" s="222"/>
      <c r="B178" s="222"/>
      <c r="C178" s="110" t="s">
        <v>29</v>
      </c>
      <c r="D178" s="102">
        <v>24</v>
      </c>
      <c r="E178" s="102">
        <v>11</v>
      </c>
      <c r="F178" s="109">
        <f t="shared" si="22"/>
        <v>35</v>
      </c>
      <c r="G178" s="102">
        <v>24</v>
      </c>
      <c r="H178" s="102">
        <v>11</v>
      </c>
      <c r="I178" s="109">
        <f t="shared" si="23"/>
        <v>35</v>
      </c>
      <c r="J178" s="93">
        <v>0</v>
      </c>
      <c r="K178" s="93">
        <v>0</v>
      </c>
      <c r="L178" s="109">
        <f t="shared" si="24"/>
        <v>0</v>
      </c>
      <c r="M178" s="45"/>
    </row>
    <row r="179" spans="1:13">
      <c r="A179" s="219"/>
      <c r="B179" s="219"/>
      <c r="C179" s="110" t="s">
        <v>8</v>
      </c>
      <c r="D179" s="102">
        <v>62</v>
      </c>
      <c r="E179" s="102">
        <v>32</v>
      </c>
      <c r="F179" s="109">
        <f t="shared" si="22"/>
        <v>94</v>
      </c>
      <c r="G179" s="102">
        <v>203</v>
      </c>
      <c r="H179" s="102">
        <v>82</v>
      </c>
      <c r="I179" s="109">
        <f t="shared" si="23"/>
        <v>285</v>
      </c>
      <c r="J179" s="93">
        <v>15</v>
      </c>
      <c r="K179" s="93">
        <v>14</v>
      </c>
      <c r="L179" s="109">
        <f t="shared" si="24"/>
        <v>29</v>
      </c>
      <c r="M179" s="45"/>
    </row>
    <row r="180" spans="1:13" ht="27.75" customHeight="1">
      <c r="A180" s="219"/>
      <c r="B180" s="219"/>
      <c r="C180" s="112" t="s">
        <v>222</v>
      </c>
      <c r="D180" s="112">
        <f>SUM(D174:D179)</f>
        <v>391</v>
      </c>
      <c r="E180" s="112">
        <f>SUM(E174:E179)</f>
        <v>208</v>
      </c>
      <c r="F180" s="109">
        <f t="shared" si="22"/>
        <v>599</v>
      </c>
      <c r="G180" s="112">
        <f>SUM(G174:G179)</f>
        <v>1789</v>
      </c>
      <c r="H180" s="112">
        <f>SUM(H174:H179)</f>
        <v>992</v>
      </c>
      <c r="I180" s="109">
        <f t="shared" si="23"/>
        <v>2781</v>
      </c>
      <c r="J180" s="112">
        <f>SUM(J174:J179)</f>
        <v>168</v>
      </c>
      <c r="K180" s="112">
        <f>SUM(K174:K179)</f>
        <v>66</v>
      </c>
      <c r="L180" s="109">
        <f t="shared" si="24"/>
        <v>234</v>
      </c>
      <c r="M180" s="45"/>
    </row>
    <row r="181" spans="1:13" ht="27.75" customHeight="1">
      <c r="A181" s="219" t="s">
        <v>9</v>
      </c>
      <c r="B181" s="219"/>
      <c r="C181" s="110" t="s">
        <v>4</v>
      </c>
      <c r="D181" s="102">
        <v>90</v>
      </c>
      <c r="E181" s="102">
        <v>39</v>
      </c>
      <c r="F181" s="109">
        <f t="shared" si="22"/>
        <v>129</v>
      </c>
      <c r="G181" s="102">
        <v>340</v>
      </c>
      <c r="H181" s="102">
        <v>186</v>
      </c>
      <c r="I181" s="109">
        <f t="shared" si="23"/>
        <v>526</v>
      </c>
      <c r="J181" s="102">
        <v>11</v>
      </c>
      <c r="K181" s="102">
        <v>4</v>
      </c>
      <c r="L181" s="109">
        <f t="shared" si="24"/>
        <v>15</v>
      </c>
      <c r="M181" s="45"/>
    </row>
    <row r="182" spans="1:13" ht="26.25" customHeight="1">
      <c r="A182" s="219"/>
      <c r="B182" s="219"/>
      <c r="C182" s="110" t="s">
        <v>5</v>
      </c>
      <c r="D182" s="102">
        <v>60</v>
      </c>
      <c r="E182" s="102">
        <v>35</v>
      </c>
      <c r="F182" s="109">
        <f t="shared" si="22"/>
        <v>95</v>
      </c>
      <c r="G182" s="102">
        <v>138</v>
      </c>
      <c r="H182" s="102">
        <v>47</v>
      </c>
      <c r="I182" s="109">
        <f t="shared" si="23"/>
        <v>185</v>
      </c>
      <c r="J182" s="102">
        <v>4</v>
      </c>
      <c r="K182" s="102">
        <v>2</v>
      </c>
      <c r="L182" s="109">
        <f t="shared" si="24"/>
        <v>6</v>
      </c>
      <c r="M182" s="45"/>
    </row>
    <row r="183" spans="1:13">
      <c r="A183" s="219"/>
      <c r="B183" s="219"/>
      <c r="C183" s="110" t="s">
        <v>6</v>
      </c>
      <c r="D183" s="102">
        <v>57</v>
      </c>
      <c r="E183" s="102">
        <v>42</v>
      </c>
      <c r="F183" s="109">
        <f t="shared" si="22"/>
        <v>99</v>
      </c>
      <c r="G183" s="102">
        <v>190</v>
      </c>
      <c r="H183" s="102">
        <v>101</v>
      </c>
      <c r="I183" s="109">
        <f t="shared" si="23"/>
        <v>291</v>
      </c>
      <c r="J183" s="93">
        <v>7</v>
      </c>
      <c r="K183" s="93">
        <v>1</v>
      </c>
      <c r="L183" s="109">
        <f t="shared" si="24"/>
        <v>8</v>
      </c>
      <c r="M183" s="45"/>
    </row>
    <row r="184" spans="1:13" ht="26.25" customHeight="1">
      <c r="A184" s="222"/>
      <c r="B184" s="222"/>
      <c r="C184" s="110" t="s">
        <v>29</v>
      </c>
      <c r="D184" s="102">
        <v>57</v>
      </c>
      <c r="E184" s="102">
        <v>55</v>
      </c>
      <c r="F184" s="109">
        <f t="shared" si="22"/>
        <v>112</v>
      </c>
      <c r="G184" s="102">
        <v>106</v>
      </c>
      <c r="H184" s="102">
        <v>70</v>
      </c>
      <c r="I184" s="109">
        <f t="shared" si="23"/>
        <v>176</v>
      </c>
      <c r="J184" s="104">
        <v>6</v>
      </c>
      <c r="K184" s="104">
        <v>5</v>
      </c>
      <c r="L184" s="109">
        <f t="shared" si="24"/>
        <v>11</v>
      </c>
      <c r="M184" s="45"/>
    </row>
    <row r="185" spans="1:13" ht="26.25" customHeight="1">
      <c r="A185" s="222"/>
      <c r="B185" s="222"/>
      <c r="C185" s="113" t="s">
        <v>30</v>
      </c>
      <c r="D185" s="102">
        <v>15</v>
      </c>
      <c r="E185" s="102">
        <v>19</v>
      </c>
      <c r="F185" s="109">
        <f t="shared" si="22"/>
        <v>34</v>
      </c>
      <c r="G185" s="102">
        <v>15</v>
      </c>
      <c r="H185" s="102">
        <v>19</v>
      </c>
      <c r="I185" s="109">
        <f t="shared" si="23"/>
        <v>34</v>
      </c>
      <c r="J185" s="102">
        <v>0</v>
      </c>
      <c r="K185" s="102">
        <v>0</v>
      </c>
      <c r="L185" s="109">
        <f t="shared" si="24"/>
        <v>0</v>
      </c>
      <c r="M185" s="45"/>
    </row>
    <row r="186" spans="1:13">
      <c r="A186" s="219"/>
      <c r="B186" s="219"/>
      <c r="C186" s="112" t="s">
        <v>222</v>
      </c>
      <c r="D186" s="112">
        <f>SUM(D181:D185)</f>
        <v>279</v>
      </c>
      <c r="E186" s="112">
        <f>SUM(E181:E185)</f>
        <v>190</v>
      </c>
      <c r="F186" s="109">
        <f t="shared" si="22"/>
        <v>469</v>
      </c>
      <c r="G186" s="112">
        <f>SUM(G181:G185)</f>
        <v>789</v>
      </c>
      <c r="H186" s="112">
        <f>SUM(H181:H185)</f>
        <v>423</v>
      </c>
      <c r="I186" s="109">
        <f t="shared" si="23"/>
        <v>1212</v>
      </c>
      <c r="J186" s="112">
        <f>SUM(J181:J185)</f>
        <v>28</v>
      </c>
      <c r="K186" s="112">
        <f>SUM(K181:K185)</f>
        <v>12</v>
      </c>
      <c r="L186" s="109">
        <f t="shared" si="24"/>
        <v>40</v>
      </c>
      <c r="M186" s="45"/>
    </row>
    <row r="187" spans="1:13" ht="26.25" customHeight="1">
      <c r="A187" s="219" t="s">
        <v>10</v>
      </c>
      <c r="B187" s="219"/>
      <c r="C187" s="110" t="s">
        <v>4</v>
      </c>
      <c r="D187" s="102">
        <v>21</v>
      </c>
      <c r="E187" s="102">
        <v>100</v>
      </c>
      <c r="F187" s="109">
        <f t="shared" si="22"/>
        <v>121</v>
      </c>
      <c r="G187" s="102">
        <v>84</v>
      </c>
      <c r="H187" s="102">
        <v>322</v>
      </c>
      <c r="I187" s="109">
        <f t="shared" si="23"/>
        <v>406</v>
      </c>
      <c r="J187" s="102">
        <v>3</v>
      </c>
      <c r="K187" s="102">
        <v>14</v>
      </c>
      <c r="L187" s="109">
        <f t="shared" si="24"/>
        <v>17</v>
      </c>
      <c r="M187" s="45"/>
    </row>
    <row r="188" spans="1:13">
      <c r="A188" s="219"/>
      <c r="B188" s="219"/>
      <c r="C188" s="110" t="s">
        <v>5</v>
      </c>
      <c r="D188" s="102">
        <v>28</v>
      </c>
      <c r="E188" s="102">
        <v>67</v>
      </c>
      <c r="F188" s="109">
        <f t="shared" si="22"/>
        <v>95</v>
      </c>
      <c r="G188" s="102">
        <v>60</v>
      </c>
      <c r="H188" s="102">
        <v>135</v>
      </c>
      <c r="I188" s="109">
        <f t="shared" si="23"/>
        <v>195</v>
      </c>
      <c r="J188" s="102">
        <v>6</v>
      </c>
      <c r="K188" s="102">
        <v>8</v>
      </c>
      <c r="L188" s="109">
        <f t="shared" si="24"/>
        <v>14</v>
      </c>
      <c r="M188" s="45"/>
    </row>
    <row r="189" spans="1:13">
      <c r="A189" s="219"/>
      <c r="B189" s="219"/>
      <c r="C189" s="110" t="s">
        <v>6</v>
      </c>
      <c r="D189" s="102">
        <v>16</v>
      </c>
      <c r="E189" s="102">
        <v>61</v>
      </c>
      <c r="F189" s="109">
        <f t="shared" si="22"/>
        <v>77</v>
      </c>
      <c r="G189" s="102">
        <v>46</v>
      </c>
      <c r="H189" s="102">
        <v>158</v>
      </c>
      <c r="I189" s="109">
        <f t="shared" si="23"/>
        <v>204</v>
      </c>
      <c r="J189" s="93">
        <v>1</v>
      </c>
      <c r="K189" s="93">
        <v>5</v>
      </c>
      <c r="L189" s="109">
        <f t="shared" si="24"/>
        <v>6</v>
      </c>
      <c r="M189" s="45"/>
    </row>
    <row r="190" spans="1:13">
      <c r="A190" s="222"/>
      <c r="B190" s="222"/>
      <c r="C190" s="111" t="s">
        <v>7</v>
      </c>
      <c r="D190" s="102">
        <v>28</v>
      </c>
      <c r="E190" s="102">
        <v>52</v>
      </c>
      <c r="F190" s="109">
        <f t="shared" si="22"/>
        <v>80</v>
      </c>
      <c r="G190" s="102">
        <v>70</v>
      </c>
      <c r="H190" s="102">
        <v>167</v>
      </c>
      <c r="I190" s="109">
        <f t="shared" si="23"/>
        <v>237</v>
      </c>
      <c r="J190" s="104">
        <v>3</v>
      </c>
      <c r="K190" s="104">
        <v>3</v>
      </c>
      <c r="L190" s="109">
        <f t="shared" si="24"/>
        <v>6</v>
      </c>
      <c r="M190" s="45"/>
    </row>
    <row r="191" spans="1:13" ht="27.75" customHeight="1">
      <c r="A191" s="222"/>
      <c r="B191" s="222"/>
      <c r="C191" s="111" t="s">
        <v>31</v>
      </c>
      <c r="D191" s="102">
        <v>7</v>
      </c>
      <c r="E191" s="102">
        <v>22</v>
      </c>
      <c r="F191" s="109">
        <f t="shared" si="22"/>
        <v>29</v>
      </c>
      <c r="G191" s="102">
        <v>11</v>
      </c>
      <c r="H191" s="102">
        <v>35</v>
      </c>
      <c r="I191" s="109">
        <f t="shared" si="23"/>
        <v>46</v>
      </c>
      <c r="J191" s="102">
        <v>0</v>
      </c>
      <c r="K191" s="102">
        <v>0</v>
      </c>
      <c r="L191" s="109">
        <f t="shared" si="24"/>
        <v>0</v>
      </c>
      <c r="M191" s="45"/>
    </row>
    <row r="192" spans="1:13">
      <c r="A192" s="219"/>
      <c r="B192" s="219"/>
      <c r="C192" s="112" t="s">
        <v>222</v>
      </c>
      <c r="D192" s="112">
        <f>SUM(D187:D191)</f>
        <v>100</v>
      </c>
      <c r="E192" s="112">
        <f>SUM(E187:E191)</f>
        <v>302</v>
      </c>
      <c r="F192" s="109">
        <f t="shared" si="22"/>
        <v>402</v>
      </c>
      <c r="G192" s="112">
        <f>SUM(G187:G191)</f>
        <v>271</v>
      </c>
      <c r="H192" s="112">
        <f>SUM(H187:H191)</f>
        <v>817</v>
      </c>
      <c r="I192" s="109">
        <f t="shared" si="23"/>
        <v>1088</v>
      </c>
      <c r="J192" s="112">
        <f>SUM(J187:J191)</f>
        <v>13</v>
      </c>
      <c r="K192" s="112">
        <f>SUM(K187:K191)</f>
        <v>30</v>
      </c>
      <c r="L192" s="109">
        <f t="shared" si="24"/>
        <v>43</v>
      </c>
      <c r="M192" s="45"/>
    </row>
    <row r="193" spans="1:13" ht="27.75" customHeight="1">
      <c r="A193" s="219" t="s">
        <v>121</v>
      </c>
      <c r="B193" s="219"/>
      <c r="C193" s="113" t="s">
        <v>4</v>
      </c>
      <c r="D193" s="102">
        <v>113</v>
      </c>
      <c r="E193" s="102">
        <v>68</v>
      </c>
      <c r="F193" s="109">
        <f t="shared" si="22"/>
        <v>181</v>
      </c>
      <c r="G193" s="102">
        <v>627</v>
      </c>
      <c r="H193" s="102">
        <v>254</v>
      </c>
      <c r="I193" s="109">
        <f t="shared" si="23"/>
        <v>881</v>
      </c>
      <c r="J193" s="102">
        <v>58</v>
      </c>
      <c r="K193" s="102">
        <v>26</v>
      </c>
      <c r="L193" s="109">
        <f t="shared" si="24"/>
        <v>84</v>
      </c>
      <c r="M193" s="45"/>
    </row>
    <row r="194" spans="1:13" ht="26.25" customHeight="1">
      <c r="A194" s="219"/>
      <c r="B194" s="219"/>
      <c r="C194" s="113" t="s">
        <v>5</v>
      </c>
      <c r="D194" s="102">
        <v>113</v>
      </c>
      <c r="E194" s="102">
        <v>75</v>
      </c>
      <c r="F194" s="109">
        <f t="shared" si="22"/>
        <v>188</v>
      </c>
      <c r="G194" s="102">
        <v>536</v>
      </c>
      <c r="H194" s="102">
        <v>118</v>
      </c>
      <c r="I194" s="109">
        <f t="shared" si="23"/>
        <v>654</v>
      </c>
      <c r="J194" s="102">
        <v>42</v>
      </c>
      <c r="K194" s="102">
        <v>67</v>
      </c>
      <c r="L194" s="109">
        <f t="shared" si="24"/>
        <v>109</v>
      </c>
      <c r="M194" s="45"/>
    </row>
    <row r="195" spans="1:13">
      <c r="A195" s="219"/>
      <c r="B195" s="219"/>
      <c r="C195" s="113" t="s">
        <v>6</v>
      </c>
      <c r="D195" s="102">
        <v>122</v>
      </c>
      <c r="E195" s="102">
        <v>55</v>
      </c>
      <c r="F195" s="109">
        <f t="shared" si="22"/>
        <v>177</v>
      </c>
      <c r="G195" s="102">
        <v>466</v>
      </c>
      <c r="H195" s="102">
        <v>219</v>
      </c>
      <c r="I195" s="109">
        <f t="shared" si="23"/>
        <v>685</v>
      </c>
      <c r="J195" s="93">
        <v>28</v>
      </c>
      <c r="K195" s="93">
        <v>25</v>
      </c>
      <c r="L195" s="109">
        <f t="shared" si="24"/>
        <v>53</v>
      </c>
      <c r="M195" s="45"/>
    </row>
    <row r="196" spans="1:13" ht="26.25" customHeight="1">
      <c r="A196" s="222"/>
      <c r="B196" s="222"/>
      <c r="C196" s="114" t="s">
        <v>7</v>
      </c>
      <c r="D196" s="102">
        <v>133</v>
      </c>
      <c r="E196" s="102">
        <v>48</v>
      </c>
      <c r="F196" s="109">
        <f t="shared" si="22"/>
        <v>181</v>
      </c>
      <c r="G196" s="102">
        <v>350</v>
      </c>
      <c r="H196" s="102">
        <v>126</v>
      </c>
      <c r="I196" s="109">
        <f t="shared" si="23"/>
        <v>476</v>
      </c>
      <c r="J196" s="104">
        <v>37</v>
      </c>
      <c r="K196" s="104">
        <v>5</v>
      </c>
      <c r="L196" s="109">
        <f t="shared" si="24"/>
        <v>42</v>
      </c>
      <c r="M196" s="45"/>
    </row>
    <row r="197" spans="1:13" ht="27.75" customHeight="1">
      <c r="A197" s="219"/>
      <c r="B197" s="219"/>
      <c r="C197" s="113" t="s">
        <v>30</v>
      </c>
      <c r="D197" s="102">
        <v>50</v>
      </c>
      <c r="E197" s="102">
        <v>27</v>
      </c>
      <c r="F197" s="109">
        <f t="shared" si="22"/>
        <v>77</v>
      </c>
      <c r="G197" s="102">
        <v>159</v>
      </c>
      <c r="H197" s="102">
        <v>60</v>
      </c>
      <c r="I197" s="109">
        <f t="shared" si="23"/>
        <v>219</v>
      </c>
      <c r="J197" s="93">
        <v>7</v>
      </c>
      <c r="K197" s="93">
        <v>9</v>
      </c>
      <c r="L197" s="109">
        <f t="shared" si="24"/>
        <v>16</v>
      </c>
      <c r="M197" s="45"/>
    </row>
    <row r="198" spans="1:13" ht="27.75" customHeight="1">
      <c r="A198" s="219"/>
      <c r="B198" s="219"/>
      <c r="C198" s="112" t="s">
        <v>222</v>
      </c>
      <c r="D198" s="112">
        <f>SUM(D193:D197)</f>
        <v>531</v>
      </c>
      <c r="E198" s="112">
        <f>SUM(E193:E197)</f>
        <v>273</v>
      </c>
      <c r="F198" s="109">
        <f t="shared" si="22"/>
        <v>804</v>
      </c>
      <c r="G198" s="112">
        <f>SUM(G193:G197)</f>
        <v>2138</v>
      </c>
      <c r="H198" s="112">
        <f>SUM(H193:H197)</f>
        <v>777</v>
      </c>
      <c r="I198" s="109">
        <f t="shared" si="23"/>
        <v>2915</v>
      </c>
      <c r="J198" s="112">
        <f>SUM(J193:J197)</f>
        <v>172</v>
      </c>
      <c r="K198" s="112">
        <f>SUM(K193:K197)</f>
        <v>132</v>
      </c>
      <c r="L198" s="109">
        <f t="shared" si="24"/>
        <v>304</v>
      </c>
      <c r="M198" s="45"/>
    </row>
    <row r="199" spans="1:13" ht="27.75" customHeight="1">
      <c r="A199" s="219" t="s">
        <v>235</v>
      </c>
      <c r="B199" s="219"/>
      <c r="C199" s="113" t="s">
        <v>31</v>
      </c>
      <c r="D199" s="102">
        <v>276</v>
      </c>
      <c r="E199" s="102">
        <v>89</v>
      </c>
      <c r="F199" s="109">
        <f t="shared" si="22"/>
        <v>365</v>
      </c>
      <c r="G199" s="102">
        <v>474</v>
      </c>
      <c r="H199" s="102">
        <v>207</v>
      </c>
      <c r="I199" s="109">
        <f t="shared" si="23"/>
        <v>681</v>
      </c>
      <c r="J199" s="102">
        <v>0</v>
      </c>
      <c r="K199" s="102">
        <v>0</v>
      </c>
      <c r="L199" s="109">
        <f t="shared" si="24"/>
        <v>0</v>
      </c>
      <c r="M199" s="45"/>
    </row>
    <row r="200" spans="1:13" ht="27.75" customHeight="1">
      <c r="A200" s="219" t="s">
        <v>13</v>
      </c>
      <c r="B200" s="219"/>
      <c r="C200" s="113" t="s">
        <v>4</v>
      </c>
      <c r="D200" s="102">
        <v>18</v>
      </c>
      <c r="E200" s="102">
        <v>54</v>
      </c>
      <c r="F200" s="109">
        <f t="shared" si="22"/>
        <v>72</v>
      </c>
      <c r="G200" s="102">
        <v>158</v>
      </c>
      <c r="H200" s="102">
        <v>262</v>
      </c>
      <c r="I200" s="109">
        <f t="shared" si="23"/>
        <v>420</v>
      </c>
      <c r="J200" s="102">
        <v>28</v>
      </c>
      <c r="K200" s="102">
        <v>44</v>
      </c>
      <c r="L200" s="109">
        <f t="shared" si="24"/>
        <v>72</v>
      </c>
      <c r="M200" s="45"/>
    </row>
    <row r="201" spans="1:13">
      <c r="A201" s="219"/>
      <c r="B201" s="219"/>
      <c r="C201" s="113" t="s">
        <v>5</v>
      </c>
      <c r="D201" s="102">
        <v>56</v>
      </c>
      <c r="E201" s="102">
        <v>37</v>
      </c>
      <c r="F201" s="109">
        <f t="shared" si="22"/>
        <v>93</v>
      </c>
      <c r="G201" s="102">
        <v>87</v>
      </c>
      <c r="H201" s="102">
        <v>83</v>
      </c>
      <c r="I201" s="109">
        <f t="shared" si="23"/>
        <v>170</v>
      </c>
      <c r="J201" s="102">
        <v>8</v>
      </c>
      <c r="K201" s="102">
        <v>15</v>
      </c>
      <c r="L201" s="109">
        <f t="shared" si="24"/>
        <v>23</v>
      </c>
      <c r="M201" s="45"/>
    </row>
    <row r="202" spans="1:13">
      <c r="A202" s="219"/>
      <c r="B202" s="219"/>
      <c r="C202" s="113" t="s">
        <v>6</v>
      </c>
      <c r="D202" s="102">
        <v>44</v>
      </c>
      <c r="E202" s="102">
        <v>31</v>
      </c>
      <c r="F202" s="109">
        <f t="shared" si="22"/>
        <v>75</v>
      </c>
      <c r="G202" s="102">
        <v>123</v>
      </c>
      <c r="H202" s="102">
        <v>88</v>
      </c>
      <c r="I202" s="109">
        <f t="shared" si="23"/>
        <v>211</v>
      </c>
      <c r="J202" s="93">
        <v>9</v>
      </c>
      <c r="K202" s="93">
        <v>9</v>
      </c>
      <c r="L202" s="109">
        <f t="shared" si="24"/>
        <v>18</v>
      </c>
      <c r="M202" s="45"/>
    </row>
    <row r="203" spans="1:13" ht="27.75" customHeight="1">
      <c r="A203" s="222"/>
      <c r="B203" s="222"/>
      <c r="C203" s="111" t="s">
        <v>7</v>
      </c>
      <c r="D203" s="102">
        <v>43</v>
      </c>
      <c r="E203" s="102">
        <v>32</v>
      </c>
      <c r="F203" s="109">
        <f t="shared" si="22"/>
        <v>75</v>
      </c>
      <c r="G203" s="102">
        <v>102</v>
      </c>
      <c r="H203" s="102">
        <v>99</v>
      </c>
      <c r="I203" s="109">
        <f t="shared" si="23"/>
        <v>201</v>
      </c>
      <c r="J203" s="104">
        <v>6</v>
      </c>
      <c r="K203" s="104">
        <v>16</v>
      </c>
      <c r="L203" s="109">
        <f t="shared" si="24"/>
        <v>22</v>
      </c>
      <c r="M203" s="45"/>
    </row>
    <row r="204" spans="1:13">
      <c r="A204" s="219"/>
      <c r="B204" s="219"/>
      <c r="C204" s="112" t="s">
        <v>222</v>
      </c>
      <c r="D204" s="112">
        <f>SUM(D200:D203)</f>
        <v>161</v>
      </c>
      <c r="E204" s="112">
        <f>SUM(E200:E203)</f>
        <v>154</v>
      </c>
      <c r="F204" s="109">
        <f t="shared" si="22"/>
        <v>315</v>
      </c>
      <c r="G204" s="112">
        <f>SUM(G200:G203)</f>
        <v>470</v>
      </c>
      <c r="H204" s="112">
        <f>SUM(H200:H203)</f>
        <v>532</v>
      </c>
      <c r="I204" s="109">
        <f t="shared" si="23"/>
        <v>1002</v>
      </c>
      <c r="J204" s="112">
        <f>SUM(J200:J203)</f>
        <v>51</v>
      </c>
      <c r="K204" s="112">
        <f>SUM(K200:K203)</f>
        <v>84</v>
      </c>
      <c r="L204" s="109">
        <f t="shared" si="24"/>
        <v>135</v>
      </c>
      <c r="M204" s="45"/>
    </row>
    <row r="205" spans="1:13" ht="27.75" customHeight="1">
      <c r="A205" s="219" t="s">
        <v>14</v>
      </c>
      <c r="B205" s="219"/>
      <c r="C205" s="110" t="s">
        <v>4</v>
      </c>
      <c r="D205" s="102">
        <v>262</v>
      </c>
      <c r="E205" s="102">
        <v>81</v>
      </c>
      <c r="F205" s="109">
        <f t="shared" si="22"/>
        <v>343</v>
      </c>
      <c r="G205" s="102">
        <v>1315</v>
      </c>
      <c r="H205" s="102">
        <v>376</v>
      </c>
      <c r="I205" s="109">
        <f t="shared" si="23"/>
        <v>1691</v>
      </c>
      <c r="J205" s="102">
        <v>71</v>
      </c>
      <c r="K205" s="102">
        <v>14</v>
      </c>
      <c r="L205" s="109">
        <f t="shared" si="24"/>
        <v>85</v>
      </c>
      <c r="M205" s="45"/>
    </row>
    <row r="206" spans="1:13" ht="26.25" customHeight="1">
      <c r="A206" s="219"/>
      <c r="B206" s="219"/>
      <c r="C206" s="110" t="s">
        <v>5</v>
      </c>
      <c r="D206" s="102">
        <v>422</v>
      </c>
      <c r="E206" s="102">
        <v>91</v>
      </c>
      <c r="F206" s="109">
        <f t="shared" ref="F206:F237" si="25">SUM(D206:E206)</f>
        <v>513</v>
      </c>
      <c r="G206" s="102">
        <v>1450</v>
      </c>
      <c r="H206" s="102">
        <v>245</v>
      </c>
      <c r="I206" s="109">
        <f t="shared" ref="I206:I237" si="26">SUM(G206:H206)</f>
        <v>1695</v>
      </c>
      <c r="J206" s="102">
        <v>49</v>
      </c>
      <c r="K206" s="102">
        <v>6</v>
      </c>
      <c r="L206" s="109">
        <f t="shared" ref="L206:L237" si="27">SUM(J206:K206)</f>
        <v>55</v>
      </c>
      <c r="M206" s="45"/>
    </row>
    <row r="207" spans="1:13" ht="26.25" customHeight="1">
      <c r="A207" s="219"/>
      <c r="B207" s="219"/>
      <c r="C207" s="110" t="s">
        <v>6</v>
      </c>
      <c r="D207" s="102">
        <v>273</v>
      </c>
      <c r="E207" s="102">
        <v>106</v>
      </c>
      <c r="F207" s="109">
        <f t="shared" si="25"/>
        <v>379</v>
      </c>
      <c r="G207" s="102">
        <v>846</v>
      </c>
      <c r="H207" s="102">
        <v>225</v>
      </c>
      <c r="I207" s="109">
        <f t="shared" si="26"/>
        <v>1071</v>
      </c>
      <c r="J207" s="93">
        <v>50</v>
      </c>
      <c r="K207" s="93">
        <v>12</v>
      </c>
      <c r="L207" s="109">
        <f t="shared" si="27"/>
        <v>62</v>
      </c>
      <c r="M207" s="45"/>
    </row>
    <row r="208" spans="1:13" ht="52.5" customHeight="1">
      <c r="A208" s="222"/>
      <c r="B208" s="222"/>
      <c r="C208" s="111" t="s">
        <v>7</v>
      </c>
      <c r="D208" s="102">
        <v>273</v>
      </c>
      <c r="E208" s="102">
        <v>26</v>
      </c>
      <c r="F208" s="109">
        <f t="shared" si="25"/>
        <v>299</v>
      </c>
      <c r="G208" s="102">
        <v>632</v>
      </c>
      <c r="H208" s="102">
        <v>98</v>
      </c>
      <c r="I208" s="109">
        <f t="shared" si="26"/>
        <v>730</v>
      </c>
      <c r="J208" s="104">
        <v>15</v>
      </c>
      <c r="K208" s="104">
        <v>2</v>
      </c>
      <c r="L208" s="109">
        <f t="shared" si="27"/>
        <v>17</v>
      </c>
      <c r="M208" s="45"/>
    </row>
    <row r="209" spans="1:13" ht="27.75" customHeight="1">
      <c r="A209" s="219"/>
      <c r="B209" s="219"/>
      <c r="C209" s="110" t="s">
        <v>8</v>
      </c>
      <c r="D209" s="102">
        <v>59</v>
      </c>
      <c r="E209" s="102">
        <v>21</v>
      </c>
      <c r="F209" s="109">
        <f t="shared" si="25"/>
        <v>80</v>
      </c>
      <c r="G209" s="102">
        <v>93</v>
      </c>
      <c r="H209" s="102">
        <v>38</v>
      </c>
      <c r="I209" s="109">
        <f t="shared" si="26"/>
        <v>131</v>
      </c>
      <c r="J209" s="102">
        <v>0</v>
      </c>
      <c r="K209" s="102">
        <v>0</v>
      </c>
      <c r="L209" s="109">
        <f t="shared" si="27"/>
        <v>0</v>
      </c>
      <c r="M209" s="45"/>
    </row>
    <row r="210" spans="1:13">
      <c r="A210" s="219"/>
      <c r="B210" s="219"/>
      <c r="C210" s="112" t="s">
        <v>222</v>
      </c>
      <c r="D210" s="112">
        <f>SUM(D205:D209)</f>
        <v>1289</v>
      </c>
      <c r="E210" s="112">
        <f>SUM(E205:E209)</f>
        <v>325</v>
      </c>
      <c r="F210" s="109">
        <f t="shared" si="25"/>
        <v>1614</v>
      </c>
      <c r="G210" s="112">
        <f>SUM(G205:G209)</f>
        <v>4336</v>
      </c>
      <c r="H210" s="112">
        <f>SUM(H205:H209)</f>
        <v>982</v>
      </c>
      <c r="I210" s="109">
        <f t="shared" si="26"/>
        <v>5318</v>
      </c>
      <c r="J210" s="112">
        <f>SUM(J205:J209)</f>
        <v>185</v>
      </c>
      <c r="K210" s="112">
        <f>SUM(K205:K209)</f>
        <v>34</v>
      </c>
      <c r="L210" s="109">
        <f t="shared" si="27"/>
        <v>219</v>
      </c>
      <c r="M210" s="45"/>
    </row>
    <row r="211" spans="1:13" ht="27.75" customHeight="1">
      <c r="A211" s="219" t="s">
        <v>140</v>
      </c>
      <c r="B211" s="219"/>
      <c r="C211" s="110" t="s">
        <v>4</v>
      </c>
      <c r="D211" s="102">
        <v>36</v>
      </c>
      <c r="E211" s="102">
        <v>41</v>
      </c>
      <c r="F211" s="109">
        <f t="shared" si="25"/>
        <v>77</v>
      </c>
      <c r="G211" s="102">
        <v>326</v>
      </c>
      <c r="H211" s="102">
        <v>257</v>
      </c>
      <c r="I211" s="109">
        <f t="shared" si="26"/>
        <v>583</v>
      </c>
      <c r="J211" s="102">
        <v>18</v>
      </c>
      <c r="K211" s="102">
        <v>17</v>
      </c>
      <c r="L211" s="109">
        <f t="shared" si="27"/>
        <v>35</v>
      </c>
      <c r="M211" s="45"/>
    </row>
    <row r="212" spans="1:13" ht="26.25" customHeight="1">
      <c r="A212" s="219"/>
      <c r="B212" s="219"/>
      <c r="C212" s="110" t="s">
        <v>5</v>
      </c>
      <c r="D212" s="102">
        <v>26</v>
      </c>
      <c r="E212" s="102">
        <v>8</v>
      </c>
      <c r="F212" s="109">
        <f t="shared" si="25"/>
        <v>34</v>
      </c>
      <c r="G212" s="102">
        <v>57</v>
      </c>
      <c r="H212" s="102">
        <v>23</v>
      </c>
      <c r="I212" s="109">
        <f t="shared" si="26"/>
        <v>80</v>
      </c>
      <c r="J212" s="102">
        <v>13</v>
      </c>
      <c r="K212" s="102">
        <v>10</v>
      </c>
      <c r="L212" s="109">
        <f t="shared" si="27"/>
        <v>23</v>
      </c>
      <c r="M212" s="45"/>
    </row>
    <row r="213" spans="1:13">
      <c r="A213" s="219"/>
      <c r="B213" s="219"/>
      <c r="C213" s="110" t="s">
        <v>6</v>
      </c>
      <c r="D213" s="102">
        <v>41</v>
      </c>
      <c r="E213" s="102">
        <v>25</v>
      </c>
      <c r="F213" s="109">
        <f t="shared" si="25"/>
        <v>66</v>
      </c>
      <c r="G213" s="102">
        <v>98</v>
      </c>
      <c r="H213" s="102">
        <v>59</v>
      </c>
      <c r="I213" s="109">
        <f t="shared" si="26"/>
        <v>157</v>
      </c>
      <c r="J213" s="93">
        <v>8</v>
      </c>
      <c r="K213" s="93">
        <v>6</v>
      </c>
      <c r="L213" s="109">
        <f t="shared" si="27"/>
        <v>14</v>
      </c>
      <c r="M213" s="45"/>
    </row>
    <row r="214" spans="1:13" ht="27.75" customHeight="1">
      <c r="A214" s="222"/>
      <c r="B214" s="222"/>
      <c r="C214" s="111" t="s">
        <v>7</v>
      </c>
      <c r="D214" s="102">
        <v>18</v>
      </c>
      <c r="E214" s="102">
        <v>16</v>
      </c>
      <c r="F214" s="109">
        <f t="shared" si="25"/>
        <v>34</v>
      </c>
      <c r="G214" s="102">
        <v>66</v>
      </c>
      <c r="H214" s="102">
        <v>47</v>
      </c>
      <c r="I214" s="109">
        <f t="shared" si="26"/>
        <v>113</v>
      </c>
      <c r="J214" s="104">
        <v>2</v>
      </c>
      <c r="K214" s="104">
        <v>3</v>
      </c>
      <c r="L214" s="109">
        <f t="shared" si="27"/>
        <v>5</v>
      </c>
      <c r="M214" s="45"/>
    </row>
    <row r="215" spans="1:13" ht="27.75" customHeight="1">
      <c r="A215" s="219"/>
      <c r="B215" s="219"/>
      <c r="C215" s="112" t="s">
        <v>222</v>
      </c>
      <c r="D215" s="112">
        <f>SUM(D211:D214)</f>
        <v>121</v>
      </c>
      <c r="E215" s="112">
        <f>SUM(E211:E214)</f>
        <v>90</v>
      </c>
      <c r="F215" s="109">
        <f t="shared" si="25"/>
        <v>211</v>
      </c>
      <c r="G215" s="112">
        <f>SUM(G211:G214)</f>
        <v>547</v>
      </c>
      <c r="H215" s="112">
        <f>SUM(H211:H214)</f>
        <v>386</v>
      </c>
      <c r="I215" s="109">
        <f t="shared" si="26"/>
        <v>933</v>
      </c>
      <c r="J215" s="112">
        <f>SUM(J211:J214)</f>
        <v>41</v>
      </c>
      <c r="K215" s="112">
        <f>SUM(K211:K214)</f>
        <v>36</v>
      </c>
      <c r="L215" s="109">
        <f t="shared" si="27"/>
        <v>77</v>
      </c>
      <c r="M215" s="45"/>
    </row>
    <row r="216" spans="1:13" ht="27.75" customHeight="1">
      <c r="A216" s="219" t="s">
        <v>16</v>
      </c>
      <c r="B216" s="219"/>
      <c r="C216" s="110" t="s">
        <v>17</v>
      </c>
      <c r="D216" s="102">
        <v>22</v>
      </c>
      <c r="E216" s="102">
        <v>25</v>
      </c>
      <c r="F216" s="109">
        <f t="shared" si="25"/>
        <v>47</v>
      </c>
      <c r="G216" s="102">
        <v>70</v>
      </c>
      <c r="H216" s="102">
        <v>27</v>
      </c>
      <c r="I216" s="109">
        <f t="shared" si="26"/>
        <v>97</v>
      </c>
      <c r="J216" s="93">
        <v>5</v>
      </c>
      <c r="K216" s="93">
        <v>3</v>
      </c>
      <c r="L216" s="109">
        <f t="shared" si="27"/>
        <v>8</v>
      </c>
      <c r="M216" s="45"/>
    </row>
    <row r="217" spans="1:13" ht="27.75" customHeight="1">
      <c r="A217" s="219" t="s">
        <v>18</v>
      </c>
      <c r="B217" s="219"/>
      <c r="C217" s="110" t="s">
        <v>5</v>
      </c>
      <c r="D217" s="102">
        <v>164</v>
      </c>
      <c r="E217" s="102">
        <v>235</v>
      </c>
      <c r="F217" s="109">
        <f t="shared" si="25"/>
        <v>399</v>
      </c>
      <c r="G217" s="102">
        <v>196</v>
      </c>
      <c r="H217" s="102">
        <v>264</v>
      </c>
      <c r="I217" s="109">
        <f t="shared" si="26"/>
        <v>460</v>
      </c>
      <c r="J217" s="102">
        <v>6</v>
      </c>
      <c r="K217" s="102">
        <v>18</v>
      </c>
      <c r="L217" s="109">
        <f t="shared" si="27"/>
        <v>24</v>
      </c>
      <c r="M217" s="45"/>
    </row>
    <row r="218" spans="1:13" ht="26.25" customHeight="1">
      <c r="A218" s="219"/>
      <c r="B218" s="219"/>
      <c r="C218" s="110" t="s">
        <v>17</v>
      </c>
      <c r="D218" s="102">
        <v>107</v>
      </c>
      <c r="E218" s="102">
        <v>32</v>
      </c>
      <c r="F218" s="109">
        <f t="shared" si="25"/>
        <v>139</v>
      </c>
      <c r="G218" s="102">
        <v>276</v>
      </c>
      <c r="H218" s="102">
        <v>97</v>
      </c>
      <c r="I218" s="109">
        <f t="shared" si="26"/>
        <v>373</v>
      </c>
      <c r="J218" s="93">
        <v>11</v>
      </c>
      <c r="K218" s="93">
        <v>2</v>
      </c>
      <c r="L218" s="109">
        <f t="shared" si="27"/>
        <v>13</v>
      </c>
      <c r="M218" s="45"/>
    </row>
    <row r="219" spans="1:13">
      <c r="A219" s="219"/>
      <c r="B219" s="219"/>
      <c r="C219" s="112" t="s">
        <v>222</v>
      </c>
      <c r="D219" s="112">
        <f>SUM(D217:D218)</f>
        <v>271</v>
      </c>
      <c r="E219" s="112">
        <f>SUM(E217:E218)</f>
        <v>267</v>
      </c>
      <c r="F219" s="109">
        <f t="shared" si="25"/>
        <v>538</v>
      </c>
      <c r="G219" s="112">
        <f>SUM(G217:G218)</f>
        <v>472</v>
      </c>
      <c r="H219" s="112">
        <f>SUM(H217:H218)</f>
        <v>361</v>
      </c>
      <c r="I219" s="109">
        <f t="shared" si="26"/>
        <v>833</v>
      </c>
      <c r="J219" s="112">
        <f>SUM(J217:J218)</f>
        <v>17</v>
      </c>
      <c r="K219" s="112">
        <f>SUM(K217:K218)</f>
        <v>20</v>
      </c>
      <c r="L219" s="109">
        <f t="shared" si="27"/>
        <v>37</v>
      </c>
      <c r="M219" s="45"/>
    </row>
    <row r="220" spans="1:13">
      <c r="A220" s="222" t="s">
        <v>19</v>
      </c>
      <c r="B220" s="222"/>
      <c r="C220" s="111" t="s">
        <v>7</v>
      </c>
      <c r="D220" s="102">
        <v>115</v>
      </c>
      <c r="E220" s="102">
        <v>54</v>
      </c>
      <c r="F220" s="109">
        <f t="shared" si="25"/>
        <v>169</v>
      </c>
      <c r="G220" s="102">
        <v>429</v>
      </c>
      <c r="H220" s="102">
        <v>150</v>
      </c>
      <c r="I220" s="109">
        <f t="shared" si="26"/>
        <v>579</v>
      </c>
      <c r="J220" s="104">
        <v>18</v>
      </c>
      <c r="K220" s="104">
        <v>8</v>
      </c>
      <c r="L220" s="109">
        <f t="shared" si="27"/>
        <v>26</v>
      </c>
      <c r="M220" s="45"/>
    </row>
    <row r="221" spans="1:13" ht="27.75" customHeight="1">
      <c r="A221" s="219"/>
      <c r="B221" s="219"/>
      <c r="C221" s="110" t="s">
        <v>8</v>
      </c>
      <c r="D221" s="102">
        <v>81</v>
      </c>
      <c r="E221" s="102">
        <v>25</v>
      </c>
      <c r="F221" s="109">
        <f t="shared" si="25"/>
        <v>106</v>
      </c>
      <c r="G221" s="102">
        <v>286</v>
      </c>
      <c r="H221" s="102">
        <v>81</v>
      </c>
      <c r="I221" s="109">
        <f t="shared" si="26"/>
        <v>367</v>
      </c>
      <c r="J221" s="93">
        <v>20</v>
      </c>
      <c r="K221" s="93">
        <v>11</v>
      </c>
      <c r="L221" s="109">
        <f t="shared" si="27"/>
        <v>31</v>
      </c>
      <c r="M221" s="45"/>
    </row>
    <row r="222" spans="1:13">
      <c r="A222" s="219"/>
      <c r="B222" s="219"/>
      <c r="C222" s="112" t="s">
        <v>222</v>
      </c>
      <c r="D222" s="112">
        <f>SUM(D220:D221)</f>
        <v>196</v>
      </c>
      <c r="E222" s="112">
        <f>SUM(E220:E221)</f>
        <v>79</v>
      </c>
      <c r="F222" s="109">
        <f t="shared" si="25"/>
        <v>275</v>
      </c>
      <c r="G222" s="112">
        <f>SUM(G220:G221)</f>
        <v>715</v>
      </c>
      <c r="H222" s="112">
        <f>SUM(H220:H221)</f>
        <v>231</v>
      </c>
      <c r="I222" s="109">
        <f t="shared" si="26"/>
        <v>946</v>
      </c>
      <c r="J222" s="112">
        <f>SUM(J220:J221)</f>
        <v>38</v>
      </c>
      <c r="K222" s="112">
        <f>SUM(K220:K221)</f>
        <v>19</v>
      </c>
      <c r="L222" s="109">
        <f t="shared" si="27"/>
        <v>57</v>
      </c>
      <c r="M222" s="45"/>
    </row>
    <row r="223" spans="1:13" ht="27.75" customHeight="1">
      <c r="A223" s="219" t="s">
        <v>20</v>
      </c>
      <c r="B223" s="219"/>
      <c r="C223" s="113" t="s">
        <v>4</v>
      </c>
      <c r="D223" s="102">
        <v>93</v>
      </c>
      <c r="E223" s="102">
        <v>65</v>
      </c>
      <c r="F223" s="109">
        <f t="shared" si="25"/>
        <v>158</v>
      </c>
      <c r="G223" s="102">
        <v>419</v>
      </c>
      <c r="H223" s="102">
        <v>272</v>
      </c>
      <c r="I223" s="109">
        <f t="shared" si="26"/>
        <v>691</v>
      </c>
      <c r="J223" s="102">
        <v>14</v>
      </c>
      <c r="K223" s="102">
        <v>14</v>
      </c>
      <c r="L223" s="109">
        <f t="shared" si="27"/>
        <v>28</v>
      </c>
      <c r="M223" s="45"/>
    </row>
    <row r="224" spans="1:13" ht="52.5" customHeight="1">
      <c r="A224" s="219"/>
      <c r="B224" s="219"/>
      <c r="C224" s="110" t="s">
        <v>5</v>
      </c>
      <c r="D224" s="102">
        <v>172</v>
      </c>
      <c r="E224" s="102">
        <v>60</v>
      </c>
      <c r="F224" s="109">
        <f t="shared" si="25"/>
        <v>232</v>
      </c>
      <c r="G224" s="102">
        <v>309</v>
      </c>
      <c r="H224" s="102">
        <v>117</v>
      </c>
      <c r="I224" s="109">
        <f t="shared" si="26"/>
        <v>426</v>
      </c>
      <c r="J224" s="102">
        <v>12</v>
      </c>
      <c r="K224" s="102">
        <v>3</v>
      </c>
      <c r="L224" s="109">
        <f t="shared" si="27"/>
        <v>15</v>
      </c>
      <c r="M224" s="45"/>
    </row>
    <row r="225" spans="1:13">
      <c r="A225" s="219"/>
      <c r="B225" s="219"/>
      <c r="C225" s="110" t="s">
        <v>6</v>
      </c>
      <c r="D225" s="102">
        <v>83</v>
      </c>
      <c r="E225" s="102">
        <v>70</v>
      </c>
      <c r="F225" s="109">
        <f t="shared" si="25"/>
        <v>153</v>
      </c>
      <c r="G225" s="102">
        <v>324</v>
      </c>
      <c r="H225" s="102">
        <v>222</v>
      </c>
      <c r="I225" s="109">
        <f t="shared" si="26"/>
        <v>546</v>
      </c>
      <c r="J225" s="93">
        <v>21</v>
      </c>
      <c r="K225" s="93">
        <v>11</v>
      </c>
      <c r="L225" s="109">
        <f t="shared" si="27"/>
        <v>32</v>
      </c>
      <c r="M225" s="45"/>
    </row>
    <row r="226" spans="1:13">
      <c r="A226" s="222"/>
      <c r="B226" s="222"/>
      <c r="C226" s="111" t="s">
        <v>7</v>
      </c>
      <c r="D226" s="102">
        <v>81</v>
      </c>
      <c r="E226" s="102">
        <v>42</v>
      </c>
      <c r="F226" s="109">
        <f t="shared" si="25"/>
        <v>123</v>
      </c>
      <c r="G226" s="102">
        <v>222</v>
      </c>
      <c r="H226" s="102">
        <v>138</v>
      </c>
      <c r="I226" s="109">
        <f t="shared" si="26"/>
        <v>360</v>
      </c>
      <c r="J226" s="93">
        <v>0</v>
      </c>
      <c r="K226" s="93">
        <v>0</v>
      </c>
      <c r="L226" s="109">
        <f t="shared" si="27"/>
        <v>0</v>
      </c>
      <c r="M226" s="45"/>
    </row>
    <row r="227" spans="1:13" ht="27.75" customHeight="1">
      <c r="A227" s="219"/>
      <c r="B227" s="219"/>
      <c r="C227" s="110" t="s">
        <v>8</v>
      </c>
      <c r="D227" s="102">
        <v>68</v>
      </c>
      <c r="E227" s="102">
        <v>17</v>
      </c>
      <c r="F227" s="109">
        <f t="shared" si="25"/>
        <v>85</v>
      </c>
      <c r="G227" s="102">
        <v>227</v>
      </c>
      <c r="H227" s="102">
        <v>46</v>
      </c>
      <c r="I227" s="109">
        <f t="shared" si="26"/>
        <v>273</v>
      </c>
      <c r="J227" s="93">
        <v>25</v>
      </c>
      <c r="K227" s="93">
        <v>18</v>
      </c>
      <c r="L227" s="109">
        <f t="shared" si="27"/>
        <v>43</v>
      </c>
      <c r="M227" s="45"/>
    </row>
    <row r="228" spans="1:13">
      <c r="A228" s="219"/>
      <c r="B228" s="219"/>
      <c r="C228" s="112" t="s">
        <v>222</v>
      </c>
      <c r="D228" s="112">
        <f>SUM(D223:D227)</f>
        <v>497</v>
      </c>
      <c r="E228" s="112">
        <f>SUM(E223:E227)</f>
        <v>254</v>
      </c>
      <c r="F228" s="109">
        <f t="shared" si="25"/>
        <v>751</v>
      </c>
      <c r="G228" s="112">
        <f>SUM(G223:G227)</f>
        <v>1501</v>
      </c>
      <c r="H228" s="112">
        <f>SUM(H223:H227)</f>
        <v>795</v>
      </c>
      <c r="I228" s="109">
        <f t="shared" si="26"/>
        <v>2296</v>
      </c>
      <c r="J228" s="112">
        <f>SUM(J223:J227)</f>
        <v>72</v>
      </c>
      <c r="K228" s="112">
        <f>SUM(K223:K227)</f>
        <v>46</v>
      </c>
      <c r="L228" s="109">
        <f t="shared" si="27"/>
        <v>118</v>
      </c>
      <c r="M228" s="45"/>
    </row>
    <row r="229" spans="1:13" ht="27.75" customHeight="1">
      <c r="A229" s="219" t="s">
        <v>21</v>
      </c>
      <c r="B229" s="219"/>
      <c r="C229" s="113" t="s">
        <v>22</v>
      </c>
      <c r="D229" s="102">
        <v>35</v>
      </c>
      <c r="E229" s="102">
        <v>22</v>
      </c>
      <c r="F229" s="109">
        <f t="shared" si="25"/>
        <v>57</v>
      </c>
      <c r="G229" s="102">
        <v>101</v>
      </c>
      <c r="H229" s="102">
        <v>92</v>
      </c>
      <c r="I229" s="109">
        <f t="shared" si="26"/>
        <v>193</v>
      </c>
      <c r="J229" s="102">
        <v>5</v>
      </c>
      <c r="K229" s="102">
        <v>10</v>
      </c>
      <c r="L229" s="109">
        <f t="shared" si="27"/>
        <v>15</v>
      </c>
      <c r="M229" s="45"/>
    </row>
    <row r="230" spans="1:13" ht="26.25" customHeight="1">
      <c r="A230" s="219"/>
      <c r="B230" s="219"/>
      <c r="C230" s="110" t="s">
        <v>23</v>
      </c>
      <c r="D230" s="102">
        <v>0</v>
      </c>
      <c r="E230" s="102">
        <v>0</v>
      </c>
      <c r="F230" s="109">
        <f t="shared" si="25"/>
        <v>0</v>
      </c>
      <c r="G230" s="102">
        <v>0</v>
      </c>
      <c r="H230" s="102">
        <v>0</v>
      </c>
      <c r="I230" s="109">
        <f t="shared" si="26"/>
        <v>0</v>
      </c>
      <c r="J230" s="102">
        <v>0</v>
      </c>
      <c r="K230" s="102">
        <v>0</v>
      </c>
      <c r="L230" s="109">
        <f t="shared" si="27"/>
        <v>0</v>
      </c>
      <c r="M230" s="45"/>
    </row>
    <row r="231" spans="1:13">
      <c r="A231" s="219"/>
      <c r="B231" s="219"/>
      <c r="C231" s="110" t="s">
        <v>29</v>
      </c>
      <c r="D231" s="102">
        <v>12</v>
      </c>
      <c r="E231" s="102">
        <v>14</v>
      </c>
      <c r="F231" s="109">
        <f t="shared" si="25"/>
        <v>26</v>
      </c>
      <c r="G231" s="102">
        <v>19</v>
      </c>
      <c r="H231" s="102">
        <v>26</v>
      </c>
      <c r="I231" s="109">
        <f t="shared" si="26"/>
        <v>45</v>
      </c>
      <c r="J231" s="102">
        <v>0</v>
      </c>
      <c r="K231" s="102">
        <v>0</v>
      </c>
      <c r="L231" s="109">
        <f t="shared" si="27"/>
        <v>0</v>
      </c>
      <c r="M231" s="45"/>
    </row>
    <row r="232" spans="1:13">
      <c r="A232" s="219"/>
      <c r="B232" s="219"/>
      <c r="C232" s="110" t="s">
        <v>24</v>
      </c>
      <c r="D232" s="102">
        <v>103</v>
      </c>
      <c r="E232" s="102">
        <v>56</v>
      </c>
      <c r="F232" s="109">
        <f t="shared" si="25"/>
        <v>159</v>
      </c>
      <c r="G232" s="102">
        <v>223</v>
      </c>
      <c r="H232" s="102">
        <v>105</v>
      </c>
      <c r="I232" s="109">
        <f t="shared" si="26"/>
        <v>328</v>
      </c>
      <c r="J232" s="93">
        <v>16</v>
      </c>
      <c r="K232" s="93">
        <v>14</v>
      </c>
      <c r="L232" s="109">
        <f t="shared" si="27"/>
        <v>30</v>
      </c>
      <c r="M232" s="45"/>
    </row>
    <row r="233" spans="1:13" ht="27.75" customHeight="1">
      <c r="A233" s="219"/>
      <c r="B233" s="219"/>
      <c r="C233" s="110" t="s">
        <v>31</v>
      </c>
      <c r="D233" s="102">
        <v>49</v>
      </c>
      <c r="E233" s="102">
        <v>18</v>
      </c>
      <c r="F233" s="109">
        <f t="shared" si="25"/>
        <v>67</v>
      </c>
      <c r="G233" s="102">
        <v>86</v>
      </c>
      <c r="H233" s="102">
        <v>28</v>
      </c>
      <c r="I233" s="109">
        <f t="shared" si="26"/>
        <v>114</v>
      </c>
      <c r="J233" s="102">
        <v>0</v>
      </c>
      <c r="K233" s="102">
        <v>0</v>
      </c>
      <c r="L233" s="109">
        <f t="shared" si="27"/>
        <v>0</v>
      </c>
      <c r="M233" s="45"/>
    </row>
    <row r="234" spans="1:13" ht="26.25" customHeight="1">
      <c r="A234" s="219"/>
      <c r="B234" s="219"/>
      <c r="C234" s="112" t="s">
        <v>222</v>
      </c>
      <c r="D234" s="112">
        <f>SUM(D229:D233)</f>
        <v>199</v>
      </c>
      <c r="E234" s="112">
        <f>SUM(E229:E233)</f>
        <v>110</v>
      </c>
      <c r="F234" s="109">
        <f t="shared" si="25"/>
        <v>309</v>
      </c>
      <c r="G234" s="112">
        <f>SUM(G229:G233)</f>
        <v>429</v>
      </c>
      <c r="H234" s="112">
        <f>SUM(H229:H233)</f>
        <v>251</v>
      </c>
      <c r="I234" s="109">
        <f t="shared" si="26"/>
        <v>680</v>
      </c>
      <c r="J234" s="112">
        <f>SUM(J229:J233)</f>
        <v>21</v>
      </c>
      <c r="K234" s="112">
        <f>SUM(K229:K233)</f>
        <v>24</v>
      </c>
      <c r="L234" s="109">
        <f t="shared" si="27"/>
        <v>45</v>
      </c>
      <c r="M234" s="45"/>
    </row>
    <row r="235" spans="1:13" ht="27.75" customHeight="1">
      <c r="A235" s="219" t="s">
        <v>25</v>
      </c>
      <c r="B235" s="219"/>
      <c r="C235" s="113" t="s">
        <v>27</v>
      </c>
      <c r="D235" s="102">
        <v>20</v>
      </c>
      <c r="E235" s="102">
        <v>0</v>
      </c>
      <c r="F235" s="109">
        <f t="shared" si="25"/>
        <v>20</v>
      </c>
      <c r="G235" s="102">
        <v>20</v>
      </c>
      <c r="H235" s="102">
        <v>0</v>
      </c>
      <c r="I235" s="109">
        <f t="shared" si="26"/>
        <v>20</v>
      </c>
      <c r="J235" s="102">
        <v>0</v>
      </c>
      <c r="K235" s="102">
        <v>0</v>
      </c>
      <c r="L235" s="109">
        <f t="shared" si="27"/>
        <v>0</v>
      </c>
      <c r="M235" s="45"/>
    </row>
    <row r="236" spans="1:13" ht="26.25" customHeight="1">
      <c r="A236" s="219"/>
      <c r="B236" s="219"/>
      <c r="C236" s="110" t="s">
        <v>178</v>
      </c>
      <c r="D236" s="102">
        <v>0</v>
      </c>
      <c r="E236" s="102">
        <v>0</v>
      </c>
      <c r="F236" s="109">
        <f t="shared" si="25"/>
        <v>0</v>
      </c>
      <c r="G236" s="102">
        <v>4</v>
      </c>
      <c r="H236" s="102">
        <v>0</v>
      </c>
      <c r="I236" s="109">
        <f t="shared" si="26"/>
        <v>4</v>
      </c>
      <c r="J236" s="102">
        <v>0</v>
      </c>
      <c r="K236" s="102">
        <v>0</v>
      </c>
      <c r="L236" s="109">
        <f t="shared" si="27"/>
        <v>0</v>
      </c>
      <c r="M236" s="45"/>
    </row>
    <row r="237" spans="1:13" ht="27.75" customHeight="1">
      <c r="A237" s="222"/>
      <c r="B237" s="222"/>
      <c r="C237" s="110" t="s">
        <v>29</v>
      </c>
      <c r="D237" s="102">
        <v>72</v>
      </c>
      <c r="E237" s="102">
        <v>15</v>
      </c>
      <c r="F237" s="109">
        <f t="shared" si="25"/>
        <v>87</v>
      </c>
      <c r="G237" s="102">
        <v>355</v>
      </c>
      <c r="H237" s="102">
        <v>33</v>
      </c>
      <c r="I237" s="109">
        <f t="shared" si="26"/>
        <v>388</v>
      </c>
      <c r="J237" s="104">
        <v>39</v>
      </c>
      <c r="K237" s="104">
        <v>1</v>
      </c>
      <c r="L237" s="109">
        <f t="shared" si="27"/>
        <v>40</v>
      </c>
      <c r="M237" s="45"/>
    </row>
    <row r="238" spans="1:13">
      <c r="A238" s="219"/>
      <c r="B238" s="219"/>
      <c r="C238" s="110" t="s">
        <v>8</v>
      </c>
      <c r="D238" s="102">
        <v>57</v>
      </c>
      <c r="E238" s="102">
        <v>9</v>
      </c>
      <c r="F238" s="109">
        <f t="shared" ref="F238:F269" si="28">SUM(D238:E238)</f>
        <v>66</v>
      </c>
      <c r="G238" s="102">
        <v>103</v>
      </c>
      <c r="H238" s="102">
        <v>10</v>
      </c>
      <c r="I238" s="109">
        <f t="shared" ref="I238:I269" si="29">SUM(G238:H238)</f>
        <v>113</v>
      </c>
      <c r="J238" s="102">
        <v>0</v>
      </c>
      <c r="K238" s="102">
        <v>0</v>
      </c>
      <c r="L238" s="109">
        <f t="shared" ref="L238:L269" si="30">SUM(J238:K238)</f>
        <v>0</v>
      </c>
      <c r="M238" s="45"/>
    </row>
    <row r="239" spans="1:13">
      <c r="A239" s="219"/>
      <c r="B239" s="219"/>
      <c r="C239" s="112" t="s">
        <v>222</v>
      </c>
      <c r="D239" s="112">
        <f>SUM(D235:D238)</f>
        <v>149</v>
      </c>
      <c r="E239" s="112">
        <f>SUM(E235:E238)</f>
        <v>24</v>
      </c>
      <c r="F239" s="109">
        <f t="shared" si="28"/>
        <v>173</v>
      </c>
      <c r="G239" s="112">
        <f>SUM(G235:G238)</f>
        <v>482</v>
      </c>
      <c r="H239" s="112">
        <f>SUM(H235:H238)</f>
        <v>43</v>
      </c>
      <c r="I239" s="109">
        <f t="shared" si="29"/>
        <v>525</v>
      </c>
      <c r="J239" s="112">
        <f>SUM(J235:J238)</f>
        <v>39</v>
      </c>
      <c r="K239" s="112">
        <f>SUM(K235:K238)</f>
        <v>1</v>
      </c>
      <c r="L239" s="109">
        <f t="shared" si="30"/>
        <v>40</v>
      </c>
      <c r="M239" s="45"/>
    </row>
    <row r="240" spans="1:13" ht="27.75" customHeight="1">
      <c r="A240" s="219" t="s">
        <v>223</v>
      </c>
      <c r="B240" s="219"/>
      <c r="C240" s="113" t="s">
        <v>4</v>
      </c>
      <c r="D240" s="102">
        <v>155</v>
      </c>
      <c r="E240" s="102">
        <v>148</v>
      </c>
      <c r="F240" s="109">
        <f t="shared" si="28"/>
        <v>303</v>
      </c>
      <c r="G240" s="102">
        <v>1279</v>
      </c>
      <c r="H240" s="102">
        <v>621</v>
      </c>
      <c r="I240" s="109">
        <f t="shared" si="29"/>
        <v>1900</v>
      </c>
      <c r="J240" s="102">
        <v>147</v>
      </c>
      <c r="K240" s="102">
        <v>76</v>
      </c>
      <c r="L240" s="109">
        <f t="shared" si="30"/>
        <v>223</v>
      </c>
      <c r="M240" s="45"/>
    </row>
    <row r="241" spans="1:13">
      <c r="A241" s="219"/>
      <c r="B241" s="219"/>
      <c r="C241" s="110" t="s">
        <v>5</v>
      </c>
      <c r="D241" s="102">
        <v>264</v>
      </c>
      <c r="E241" s="102">
        <v>109</v>
      </c>
      <c r="F241" s="109">
        <f t="shared" si="28"/>
        <v>373</v>
      </c>
      <c r="G241" s="102">
        <v>809</v>
      </c>
      <c r="H241" s="102">
        <v>291</v>
      </c>
      <c r="I241" s="109">
        <f t="shared" si="29"/>
        <v>1100</v>
      </c>
      <c r="J241" s="102">
        <v>93</v>
      </c>
      <c r="K241" s="102">
        <v>33</v>
      </c>
      <c r="L241" s="109">
        <f t="shared" si="30"/>
        <v>126</v>
      </c>
      <c r="M241" s="45"/>
    </row>
    <row r="242" spans="1:13">
      <c r="A242" s="219"/>
      <c r="B242" s="219"/>
      <c r="C242" s="110" t="s">
        <v>6</v>
      </c>
      <c r="D242" s="102">
        <v>166</v>
      </c>
      <c r="E242" s="102">
        <v>75</v>
      </c>
      <c r="F242" s="109">
        <f t="shared" si="28"/>
        <v>241</v>
      </c>
      <c r="G242" s="102">
        <v>637</v>
      </c>
      <c r="H242" s="102">
        <v>230</v>
      </c>
      <c r="I242" s="109">
        <f t="shared" si="29"/>
        <v>867</v>
      </c>
      <c r="J242" s="93">
        <v>46</v>
      </c>
      <c r="K242" s="93">
        <v>21</v>
      </c>
      <c r="L242" s="109">
        <f t="shared" si="30"/>
        <v>67</v>
      </c>
      <c r="M242" s="45"/>
    </row>
    <row r="243" spans="1:13" ht="27.75" customHeight="1">
      <c r="A243" s="222"/>
      <c r="B243" s="222"/>
      <c r="C243" s="111" t="s">
        <v>29</v>
      </c>
      <c r="D243" s="102">
        <v>43</v>
      </c>
      <c r="E243" s="102">
        <v>28</v>
      </c>
      <c r="F243" s="109">
        <f t="shared" si="28"/>
        <v>71</v>
      </c>
      <c r="G243" s="102">
        <v>152</v>
      </c>
      <c r="H243" s="102">
        <v>69</v>
      </c>
      <c r="I243" s="109">
        <f t="shared" si="29"/>
        <v>221</v>
      </c>
      <c r="J243" s="104">
        <v>26</v>
      </c>
      <c r="K243" s="104">
        <v>7</v>
      </c>
      <c r="L243" s="109">
        <f t="shared" si="30"/>
        <v>33</v>
      </c>
      <c r="M243" s="45"/>
    </row>
    <row r="244" spans="1:13">
      <c r="A244" s="219"/>
      <c r="B244" s="219"/>
      <c r="C244" s="110" t="s">
        <v>8</v>
      </c>
      <c r="D244" s="102">
        <v>114</v>
      </c>
      <c r="E244" s="102">
        <v>38</v>
      </c>
      <c r="F244" s="109">
        <f t="shared" si="28"/>
        <v>152</v>
      </c>
      <c r="G244" s="102">
        <v>288</v>
      </c>
      <c r="H244" s="102">
        <v>67</v>
      </c>
      <c r="I244" s="109">
        <f t="shared" si="29"/>
        <v>355</v>
      </c>
      <c r="J244" s="93">
        <v>23</v>
      </c>
      <c r="K244" s="93">
        <v>12</v>
      </c>
      <c r="L244" s="109">
        <f t="shared" si="30"/>
        <v>35</v>
      </c>
      <c r="M244" s="45"/>
    </row>
    <row r="245" spans="1:13">
      <c r="A245" s="219"/>
      <c r="B245" s="219"/>
      <c r="C245" s="112" t="s">
        <v>222</v>
      </c>
      <c r="D245" s="112">
        <f>SUM(D240:D244)</f>
        <v>742</v>
      </c>
      <c r="E245" s="112">
        <f>SUM(E240:E244)</f>
        <v>398</v>
      </c>
      <c r="F245" s="109">
        <f t="shared" si="28"/>
        <v>1140</v>
      </c>
      <c r="G245" s="112">
        <f>SUM(G240:G244)</f>
        <v>3165</v>
      </c>
      <c r="H245" s="112">
        <f>SUM(H240:H244)</f>
        <v>1278</v>
      </c>
      <c r="I245" s="109">
        <f t="shared" si="29"/>
        <v>4443</v>
      </c>
      <c r="J245" s="112">
        <f>SUM(J240:J244)</f>
        <v>335</v>
      </c>
      <c r="K245" s="112">
        <f>SUM(K240:K244)</f>
        <v>149</v>
      </c>
      <c r="L245" s="109">
        <f t="shared" si="30"/>
        <v>484</v>
      </c>
      <c r="M245" s="45"/>
    </row>
    <row r="246" spans="1:13" ht="27.75" customHeight="1">
      <c r="A246" s="219" t="s">
        <v>224</v>
      </c>
      <c r="B246" s="219"/>
      <c r="C246" s="113" t="s">
        <v>27</v>
      </c>
      <c r="D246" s="102">
        <v>61</v>
      </c>
      <c r="E246" s="102">
        <v>16</v>
      </c>
      <c r="F246" s="109">
        <f t="shared" si="28"/>
        <v>77</v>
      </c>
      <c r="G246" s="102">
        <v>167</v>
      </c>
      <c r="H246" s="102">
        <v>45</v>
      </c>
      <c r="I246" s="109">
        <f t="shared" si="29"/>
        <v>212</v>
      </c>
      <c r="J246" s="102">
        <v>16</v>
      </c>
      <c r="K246" s="102">
        <v>10</v>
      </c>
      <c r="L246" s="109">
        <f t="shared" si="30"/>
        <v>26</v>
      </c>
      <c r="M246" s="45"/>
    </row>
    <row r="247" spans="1:13" ht="27.75" customHeight="1">
      <c r="A247" s="219"/>
      <c r="B247" s="219"/>
      <c r="C247" s="110" t="s">
        <v>17</v>
      </c>
      <c r="D247" s="102">
        <v>47</v>
      </c>
      <c r="E247" s="102">
        <v>27</v>
      </c>
      <c r="F247" s="109">
        <f t="shared" si="28"/>
        <v>74</v>
      </c>
      <c r="G247" s="102">
        <v>191</v>
      </c>
      <c r="H247" s="102">
        <v>116</v>
      </c>
      <c r="I247" s="109">
        <f t="shared" si="29"/>
        <v>307</v>
      </c>
      <c r="J247" s="93">
        <v>22</v>
      </c>
      <c r="K247" s="93">
        <v>21</v>
      </c>
      <c r="L247" s="109">
        <f t="shared" si="30"/>
        <v>43</v>
      </c>
      <c r="M247" s="45"/>
    </row>
    <row r="248" spans="1:13" ht="27.75" customHeight="1">
      <c r="A248" s="219"/>
      <c r="B248" s="219"/>
      <c r="C248" s="110" t="s">
        <v>30</v>
      </c>
      <c r="D248" s="102">
        <v>68</v>
      </c>
      <c r="E248" s="102">
        <v>29</v>
      </c>
      <c r="F248" s="109">
        <f t="shared" si="28"/>
        <v>97</v>
      </c>
      <c r="G248" s="102">
        <v>126</v>
      </c>
      <c r="H248" s="102">
        <v>51</v>
      </c>
      <c r="I248" s="109">
        <f t="shared" si="29"/>
        <v>177</v>
      </c>
      <c r="J248" s="102">
        <v>0</v>
      </c>
      <c r="K248" s="102">
        <v>0</v>
      </c>
      <c r="L248" s="109">
        <f t="shared" si="30"/>
        <v>0</v>
      </c>
      <c r="M248" s="45"/>
    </row>
    <row r="249" spans="1:13" ht="27.75" customHeight="1">
      <c r="A249" s="219"/>
      <c r="B249" s="219"/>
      <c r="C249" s="112" t="s">
        <v>222</v>
      </c>
      <c r="D249" s="112">
        <f>SUM(D246:D248)</f>
        <v>176</v>
      </c>
      <c r="E249" s="112">
        <f>SUM(E246:E248)</f>
        <v>72</v>
      </c>
      <c r="F249" s="109">
        <f t="shared" si="28"/>
        <v>248</v>
      </c>
      <c r="G249" s="112">
        <f>SUM(G246:G248)</f>
        <v>484</v>
      </c>
      <c r="H249" s="112">
        <f>SUM(H246:H248)</f>
        <v>212</v>
      </c>
      <c r="I249" s="109">
        <f t="shared" si="29"/>
        <v>696</v>
      </c>
      <c r="J249" s="112">
        <f>SUM(J246:J248)</f>
        <v>38</v>
      </c>
      <c r="K249" s="112">
        <f>SUM(K246:K248)</f>
        <v>31</v>
      </c>
      <c r="L249" s="109">
        <f t="shared" si="30"/>
        <v>69</v>
      </c>
      <c r="M249" s="45"/>
    </row>
    <row r="250" spans="1:13" ht="27.75" customHeight="1">
      <c r="A250" s="219" t="s">
        <v>233</v>
      </c>
      <c r="B250" s="219"/>
      <c r="C250" s="110" t="s">
        <v>42</v>
      </c>
      <c r="D250" s="102">
        <v>28</v>
      </c>
      <c r="E250" s="102">
        <v>9</v>
      </c>
      <c r="F250" s="109">
        <f t="shared" si="28"/>
        <v>37</v>
      </c>
      <c r="G250" s="102">
        <v>74</v>
      </c>
      <c r="H250" s="102">
        <v>20</v>
      </c>
      <c r="I250" s="109">
        <f t="shared" si="29"/>
        <v>94</v>
      </c>
      <c r="J250" s="102">
        <v>0</v>
      </c>
      <c r="K250" s="102">
        <v>0</v>
      </c>
      <c r="L250" s="109">
        <f t="shared" si="30"/>
        <v>0</v>
      </c>
      <c r="M250" s="45"/>
    </row>
    <row r="251" spans="1:13" ht="27.75" customHeight="1">
      <c r="A251" s="219" t="s">
        <v>330</v>
      </c>
      <c r="B251" s="219"/>
      <c r="C251" s="110" t="s">
        <v>178</v>
      </c>
      <c r="D251" s="102">
        <v>0</v>
      </c>
      <c r="E251" s="102">
        <v>0</v>
      </c>
      <c r="F251" s="109">
        <f t="shared" si="28"/>
        <v>0</v>
      </c>
      <c r="G251" s="102">
        <v>0</v>
      </c>
      <c r="H251" s="102">
        <v>0</v>
      </c>
      <c r="I251" s="109">
        <f t="shared" si="29"/>
        <v>0</v>
      </c>
      <c r="J251" s="102">
        <v>0</v>
      </c>
      <c r="K251" s="102">
        <v>0</v>
      </c>
      <c r="L251" s="109">
        <f t="shared" si="30"/>
        <v>0</v>
      </c>
      <c r="M251" s="45"/>
    </row>
    <row r="252" spans="1:13" ht="27.75" customHeight="1">
      <c r="A252" s="219" t="s">
        <v>225</v>
      </c>
      <c r="B252" s="219"/>
      <c r="C252" s="113" t="s">
        <v>4</v>
      </c>
      <c r="D252" s="102">
        <v>562</v>
      </c>
      <c r="E252" s="102">
        <v>988</v>
      </c>
      <c r="F252" s="109">
        <f t="shared" si="28"/>
        <v>1550</v>
      </c>
      <c r="G252" s="102">
        <v>2976</v>
      </c>
      <c r="H252" s="102">
        <v>4503</v>
      </c>
      <c r="I252" s="109">
        <f t="shared" si="29"/>
        <v>7479</v>
      </c>
      <c r="J252" s="102">
        <v>166</v>
      </c>
      <c r="K252" s="102">
        <v>297</v>
      </c>
      <c r="L252" s="109">
        <f t="shared" si="30"/>
        <v>463</v>
      </c>
      <c r="M252" s="45"/>
    </row>
    <row r="253" spans="1:13">
      <c r="A253" s="219"/>
      <c r="B253" s="219"/>
      <c r="C253" s="113" t="s">
        <v>5</v>
      </c>
      <c r="D253" s="102">
        <v>602</v>
      </c>
      <c r="E253" s="102">
        <v>528</v>
      </c>
      <c r="F253" s="109">
        <f t="shared" si="28"/>
        <v>1130</v>
      </c>
      <c r="G253" s="102">
        <v>1645</v>
      </c>
      <c r="H253" s="102">
        <v>1881</v>
      </c>
      <c r="I253" s="109">
        <f t="shared" si="29"/>
        <v>3526</v>
      </c>
      <c r="J253" s="102">
        <v>109</v>
      </c>
      <c r="K253" s="102">
        <v>200</v>
      </c>
      <c r="L253" s="109">
        <f t="shared" si="30"/>
        <v>309</v>
      </c>
      <c r="M253" s="45"/>
    </row>
    <row r="254" spans="1:13">
      <c r="A254" s="219"/>
      <c r="B254" s="219"/>
      <c r="C254" s="113" t="s">
        <v>6</v>
      </c>
      <c r="D254" s="102">
        <v>647</v>
      </c>
      <c r="E254" s="102">
        <v>734</v>
      </c>
      <c r="F254" s="109">
        <f t="shared" si="28"/>
        <v>1381</v>
      </c>
      <c r="G254" s="102">
        <v>2078</v>
      </c>
      <c r="H254" s="102">
        <v>2417</v>
      </c>
      <c r="I254" s="109">
        <f t="shared" si="29"/>
        <v>4495</v>
      </c>
      <c r="J254" s="93">
        <v>55</v>
      </c>
      <c r="K254" s="93">
        <v>127</v>
      </c>
      <c r="L254" s="109">
        <f t="shared" si="30"/>
        <v>182</v>
      </c>
      <c r="M254" s="45"/>
    </row>
    <row r="255" spans="1:13" ht="27.75" customHeight="1">
      <c r="A255" s="222"/>
      <c r="B255" s="222"/>
      <c r="C255" s="114" t="s">
        <v>7</v>
      </c>
      <c r="D255" s="102">
        <v>102</v>
      </c>
      <c r="E255" s="102">
        <v>197</v>
      </c>
      <c r="F255" s="109">
        <f t="shared" si="28"/>
        <v>299</v>
      </c>
      <c r="G255" s="102">
        <v>930</v>
      </c>
      <c r="H255" s="102">
        <v>1185</v>
      </c>
      <c r="I255" s="109">
        <f t="shared" si="29"/>
        <v>2115</v>
      </c>
      <c r="J255" s="104">
        <v>46</v>
      </c>
      <c r="K255" s="104">
        <v>72</v>
      </c>
      <c r="L255" s="109">
        <f t="shared" si="30"/>
        <v>118</v>
      </c>
      <c r="M255" s="45"/>
    </row>
    <row r="256" spans="1:13">
      <c r="A256" s="219"/>
      <c r="B256" s="219"/>
      <c r="C256" s="113" t="s">
        <v>8</v>
      </c>
      <c r="D256" s="102">
        <v>235</v>
      </c>
      <c r="E256" s="102">
        <v>397</v>
      </c>
      <c r="F256" s="109">
        <f t="shared" si="28"/>
        <v>632</v>
      </c>
      <c r="G256" s="102">
        <v>1000</v>
      </c>
      <c r="H256" s="102">
        <v>1148</v>
      </c>
      <c r="I256" s="109">
        <f t="shared" si="29"/>
        <v>2148</v>
      </c>
      <c r="J256" s="93">
        <v>139</v>
      </c>
      <c r="K256" s="93">
        <v>153</v>
      </c>
      <c r="L256" s="109">
        <f t="shared" si="30"/>
        <v>292</v>
      </c>
      <c r="M256" s="45"/>
    </row>
    <row r="257" spans="1:13">
      <c r="A257" s="219"/>
      <c r="B257" s="219"/>
      <c r="C257" s="112" t="s">
        <v>222</v>
      </c>
      <c r="D257" s="112">
        <f>SUM(D252:D256)</f>
        <v>2148</v>
      </c>
      <c r="E257" s="112">
        <f>SUM(E252:E256)</f>
        <v>2844</v>
      </c>
      <c r="F257" s="109">
        <f t="shared" si="28"/>
        <v>4992</v>
      </c>
      <c r="G257" s="112">
        <f>SUM(G252:G256)</f>
        <v>8629</v>
      </c>
      <c r="H257" s="112">
        <f>SUM(H252:H256)</f>
        <v>11134</v>
      </c>
      <c r="I257" s="109">
        <f t="shared" si="29"/>
        <v>19763</v>
      </c>
      <c r="J257" s="112">
        <f>SUM(J252:J256)</f>
        <v>515</v>
      </c>
      <c r="K257" s="112">
        <f>SUM(K252:K256)</f>
        <v>849</v>
      </c>
      <c r="L257" s="109">
        <f t="shared" si="30"/>
        <v>1364</v>
      </c>
      <c r="M257" s="45"/>
    </row>
    <row r="258" spans="1:13" ht="27.75" customHeight="1">
      <c r="A258" s="219" t="s">
        <v>226</v>
      </c>
      <c r="B258" s="219"/>
      <c r="C258" s="113" t="s">
        <v>27</v>
      </c>
      <c r="D258" s="102">
        <v>45</v>
      </c>
      <c r="E258" s="102">
        <v>147</v>
      </c>
      <c r="F258" s="109">
        <f t="shared" si="28"/>
        <v>192</v>
      </c>
      <c r="G258" s="102">
        <v>164</v>
      </c>
      <c r="H258" s="102">
        <v>410</v>
      </c>
      <c r="I258" s="109">
        <f t="shared" si="29"/>
        <v>574</v>
      </c>
      <c r="J258" s="102">
        <v>17</v>
      </c>
      <c r="K258" s="102">
        <v>37</v>
      </c>
      <c r="L258" s="109">
        <f t="shared" si="30"/>
        <v>54</v>
      </c>
      <c r="M258" s="45"/>
    </row>
    <row r="259" spans="1:13">
      <c r="A259" s="219"/>
      <c r="B259" s="219"/>
      <c r="C259" s="110" t="s">
        <v>28</v>
      </c>
      <c r="D259" s="102">
        <v>62</v>
      </c>
      <c r="E259" s="102">
        <v>110</v>
      </c>
      <c r="F259" s="109">
        <f t="shared" si="28"/>
        <v>172</v>
      </c>
      <c r="G259" s="102">
        <v>250</v>
      </c>
      <c r="H259" s="102">
        <v>253</v>
      </c>
      <c r="I259" s="109">
        <f t="shared" si="29"/>
        <v>503</v>
      </c>
      <c r="J259" s="102">
        <v>54</v>
      </c>
      <c r="K259" s="102">
        <v>48</v>
      </c>
      <c r="L259" s="109">
        <f t="shared" si="30"/>
        <v>102</v>
      </c>
      <c r="M259" s="45"/>
    </row>
    <row r="260" spans="1:13" ht="55.5">
      <c r="A260" s="219"/>
      <c r="B260" s="219"/>
      <c r="C260" s="110" t="s">
        <v>17</v>
      </c>
      <c r="D260" s="102">
        <v>69</v>
      </c>
      <c r="E260" s="102">
        <v>202</v>
      </c>
      <c r="F260" s="109">
        <f t="shared" si="28"/>
        <v>271</v>
      </c>
      <c r="G260" s="102">
        <v>282</v>
      </c>
      <c r="H260" s="102">
        <v>793</v>
      </c>
      <c r="I260" s="109">
        <f t="shared" si="29"/>
        <v>1075</v>
      </c>
      <c r="J260" s="93">
        <v>6</v>
      </c>
      <c r="K260" s="93">
        <v>51</v>
      </c>
      <c r="L260" s="109">
        <f t="shared" si="30"/>
        <v>57</v>
      </c>
      <c r="M260" s="45"/>
    </row>
    <row r="261" spans="1:13" ht="27.75" customHeight="1">
      <c r="A261" s="222"/>
      <c r="B261" s="222"/>
      <c r="C261" s="111" t="s">
        <v>29</v>
      </c>
      <c r="D261" s="102">
        <v>34</v>
      </c>
      <c r="E261" s="102">
        <v>174</v>
      </c>
      <c r="F261" s="109">
        <f t="shared" si="28"/>
        <v>208</v>
      </c>
      <c r="G261" s="102">
        <v>264</v>
      </c>
      <c r="H261" s="102">
        <v>469</v>
      </c>
      <c r="I261" s="109">
        <f t="shared" si="29"/>
        <v>733</v>
      </c>
      <c r="J261" s="104">
        <v>14</v>
      </c>
      <c r="K261" s="104">
        <v>40</v>
      </c>
      <c r="L261" s="109">
        <f t="shared" si="30"/>
        <v>54</v>
      </c>
      <c r="M261" s="45"/>
    </row>
    <row r="262" spans="1:13">
      <c r="A262" s="219"/>
      <c r="B262" s="219"/>
      <c r="C262" s="110" t="s">
        <v>30</v>
      </c>
      <c r="D262" s="102">
        <v>95</v>
      </c>
      <c r="E262" s="102">
        <v>169</v>
      </c>
      <c r="F262" s="109">
        <f t="shared" si="28"/>
        <v>264</v>
      </c>
      <c r="G262" s="102">
        <v>370</v>
      </c>
      <c r="H262" s="102">
        <v>532</v>
      </c>
      <c r="I262" s="109">
        <f t="shared" si="29"/>
        <v>902</v>
      </c>
      <c r="J262" s="93">
        <v>55</v>
      </c>
      <c r="K262" s="93">
        <v>63</v>
      </c>
      <c r="L262" s="109">
        <f t="shared" si="30"/>
        <v>118</v>
      </c>
      <c r="M262" s="45"/>
    </row>
    <row r="263" spans="1:13">
      <c r="A263" s="219"/>
      <c r="B263" s="219"/>
      <c r="C263" s="112" t="s">
        <v>222</v>
      </c>
      <c r="D263" s="112">
        <f>SUM(D258:D262)</f>
        <v>305</v>
      </c>
      <c r="E263" s="112">
        <f>SUM(E258:E262)</f>
        <v>802</v>
      </c>
      <c r="F263" s="109">
        <f t="shared" si="28"/>
        <v>1107</v>
      </c>
      <c r="G263" s="112">
        <f>SUM(G258:G262)</f>
        <v>1330</v>
      </c>
      <c r="H263" s="112">
        <f>SUM(H258:H262)</f>
        <v>2457</v>
      </c>
      <c r="I263" s="109">
        <f t="shared" si="29"/>
        <v>3787</v>
      </c>
      <c r="J263" s="112">
        <f>SUM(J258:J262)</f>
        <v>146</v>
      </c>
      <c r="K263" s="112">
        <f>SUM(K258:K262)</f>
        <v>239</v>
      </c>
      <c r="L263" s="109">
        <f t="shared" si="30"/>
        <v>385</v>
      </c>
      <c r="M263" s="45"/>
    </row>
    <row r="264" spans="1:13" ht="27.75" customHeight="1">
      <c r="A264" s="219" t="s">
        <v>227</v>
      </c>
      <c r="B264" s="219"/>
      <c r="C264" s="113" t="s">
        <v>22</v>
      </c>
      <c r="D264" s="102">
        <v>174</v>
      </c>
      <c r="E264" s="102">
        <v>181</v>
      </c>
      <c r="F264" s="109">
        <f t="shared" si="28"/>
        <v>355</v>
      </c>
      <c r="G264" s="102">
        <v>671</v>
      </c>
      <c r="H264" s="102">
        <v>670</v>
      </c>
      <c r="I264" s="109">
        <f t="shared" si="29"/>
        <v>1341</v>
      </c>
      <c r="J264" s="102">
        <v>23</v>
      </c>
      <c r="K264" s="102">
        <v>30</v>
      </c>
      <c r="L264" s="109">
        <f t="shared" si="30"/>
        <v>53</v>
      </c>
      <c r="M264" s="45"/>
    </row>
    <row r="265" spans="1:13">
      <c r="A265" s="219"/>
      <c r="B265" s="219"/>
      <c r="C265" s="110" t="s">
        <v>31</v>
      </c>
      <c r="D265" s="102">
        <v>49</v>
      </c>
      <c r="E265" s="102">
        <v>144</v>
      </c>
      <c r="F265" s="109">
        <f t="shared" si="28"/>
        <v>193</v>
      </c>
      <c r="G265" s="102">
        <v>246</v>
      </c>
      <c r="H265" s="102">
        <v>385</v>
      </c>
      <c r="I265" s="109">
        <f t="shared" si="29"/>
        <v>631</v>
      </c>
      <c r="J265" s="93">
        <v>37</v>
      </c>
      <c r="K265" s="93">
        <v>41</v>
      </c>
      <c r="L265" s="109">
        <f t="shared" si="30"/>
        <v>78</v>
      </c>
      <c r="M265" s="45"/>
    </row>
    <row r="266" spans="1:13">
      <c r="A266" s="219"/>
      <c r="B266" s="219"/>
      <c r="C266" s="112" t="s">
        <v>222</v>
      </c>
      <c r="D266" s="112">
        <f>SUM(D264:D265)</f>
        <v>223</v>
      </c>
      <c r="E266" s="112">
        <f>SUM(E264:E265)</f>
        <v>325</v>
      </c>
      <c r="F266" s="109">
        <f t="shared" si="28"/>
        <v>548</v>
      </c>
      <c r="G266" s="112">
        <f>SUM(G264:G265)</f>
        <v>917</v>
      </c>
      <c r="H266" s="112">
        <f>SUM(H264:H265)</f>
        <v>1055</v>
      </c>
      <c r="I266" s="109">
        <f t="shared" si="29"/>
        <v>1972</v>
      </c>
      <c r="J266" s="112">
        <f>SUM(J264:J265)</f>
        <v>60</v>
      </c>
      <c r="K266" s="112">
        <f>SUM(K264:K265)</f>
        <v>71</v>
      </c>
      <c r="L266" s="109">
        <f t="shared" si="30"/>
        <v>131</v>
      </c>
      <c r="M266" s="45"/>
    </row>
    <row r="267" spans="1:13" ht="27.75" customHeight="1">
      <c r="A267" s="219" t="s">
        <v>329</v>
      </c>
      <c r="B267" s="219"/>
      <c r="C267" s="110" t="s">
        <v>42</v>
      </c>
      <c r="D267" s="102">
        <v>23</v>
      </c>
      <c r="E267" s="102">
        <v>28</v>
      </c>
      <c r="F267" s="109">
        <f t="shared" si="28"/>
        <v>51</v>
      </c>
      <c r="G267" s="102">
        <v>47</v>
      </c>
      <c r="H267" s="102">
        <v>68</v>
      </c>
      <c r="I267" s="109">
        <f t="shared" si="29"/>
        <v>115</v>
      </c>
      <c r="J267" s="102">
        <v>0</v>
      </c>
      <c r="K267" s="102">
        <v>0</v>
      </c>
      <c r="L267" s="109">
        <f t="shared" si="30"/>
        <v>0</v>
      </c>
      <c r="M267" s="45"/>
    </row>
    <row r="268" spans="1:13">
      <c r="A268" s="219" t="s">
        <v>234</v>
      </c>
      <c r="B268" s="219"/>
      <c r="C268" s="110" t="s">
        <v>4</v>
      </c>
      <c r="D268" s="102">
        <v>34</v>
      </c>
      <c r="E268" s="102">
        <v>30</v>
      </c>
      <c r="F268" s="109">
        <f t="shared" si="28"/>
        <v>64</v>
      </c>
      <c r="G268" s="102">
        <v>127</v>
      </c>
      <c r="H268" s="102">
        <v>108</v>
      </c>
      <c r="I268" s="109">
        <f t="shared" si="29"/>
        <v>235</v>
      </c>
      <c r="J268" s="102">
        <v>10</v>
      </c>
      <c r="K268" s="102">
        <v>11</v>
      </c>
      <c r="L268" s="109">
        <f t="shared" si="30"/>
        <v>21</v>
      </c>
      <c r="M268" s="45"/>
    </row>
    <row r="269" spans="1:13">
      <c r="A269" s="219" t="s">
        <v>32</v>
      </c>
      <c r="B269" s="219"/>
      <c r="C269" s="110" t="s">
        <v>4</v>
      </c>
      <c r="D269" s="102">
        <v>256</v>
      </c>
      <c r="E269" s="102">
        <v>352</v>
      </c>
      <c r="F269" s="109">
        <f t="shared" si="28"/>
        <v>608</v>
      </c>
      <c r="G269" s="102">
        <v>1191</v>
      </c>
      <c r="H269" s="102">
        <v>1497</v>
      </c>
      <c r="I269" s="109">
        <f t="shared" si="29"/>
        <v>2688</v>
      </c>
      <c r="J269" s="102">
        <v>56</v>
      </c>
      <c r="K269" s="102">
        <v>119</v>
      </c>
      <c r="L269" s="109">
        <f t="shared" si="30"/>
        <v>175</v>
      </c>
      <c r="M269" s="45"/>
    </row>
    <row r="270" spans="1:13">
      <c r="A270" s="219"/>
      <c r="B270" s="219"/>
      <c r="C270" s="110" t="s">
        <v>5</v>
      </c>
      <c r="D270" s="102">
        <v>404</v>
      </c>
      <c r="E270" s="102">
        <v>328</v>
      </c>
      <c r="F270" s="109">
        <f t="shared" ref="F270:F301" si="31">SUM(D270:E270)</f>
        <v>732</v>
      </c>
      <c r="G270" s="102">
        <v>1508</v>
      </c>
      <c r="H270" s="102">
        <v>1082</v>
      </c>
      <c r="I270" s="109">
        <f t="shared" ref="I270:I301" si="32">SUM(G270:H270)</f>
        <v>2590</v>
      </c>
      <c r="J270" s="102">
        <v>61</v>
      </c>
      <c r="K270" s="102">
        <v>50</v>
      </c>
      <c r="L270" s="109">
        <f t="shared" ref="L270:L301" si="33">SUM(J270:K270)</f>
        <v>111</v>
      </c>
      <c r="M270" s="45"/>
    </row>
    <row r="271" spans="1:13">
      <c r="A271" s="219"/>
      <c r="B271" s="219"/>
      <c r="C271" s="110" t="s">
        <v>6</v>
      </c>
      <c r="D271" s="102">
        <v>347</v>
      </c>
      <c r="E271" s="102">
        <v>208</v>
      </c>
      <c r="F271" s="109">
        <f t="shared" si="31"/>
        <v>555</v>
      </c>
      <c r="G271" s="102">
        <v>803</v>
      </c>
      <c r="H271" s="102">
        <v>605</v>
      </c>
      <c r="I271" s="109">
        <f t="shared" si="32"/>
        <v>1408</v>
      </c>
      <c r="J271" s="93">
        <v>12</v>
      </c>
      <c r="K271" s="93">
        <v>34</v>
      </c>
      <c r="L271" s="109">
        <f t="shared" si="33"/>
        <v>46</v>
      </c>
      <c r="M271" s="45"/>
    </row>
    <row r="272" spans="1:13">
      <c r="A272" s="222"/>
      <c r="B272" s="222"/>
      <c r="C272" s="111" t="s">
        <v>7</v>
      </c>
      <c r="D272" s="102">
        <v>221</v>
      </c>
      <c r="E272" s="102">
        <v>177</v>
      </c>
      <c r="F272" s="109">
        <f t="shared" si="31"/>
        <v>398</v>
      </c>
      <c r="G272" s="102">
        <v>831</v>
      </c>
      <c r="H272" s="102">
        <v>806</v>
      </c>
      <c r="I272" s="109">
        <f t="shared" si="32"/>
        <v>1637</v>
      </c>
      <c r="J272" s="104">
        <v>31</v>
      </c>
      <c r="K272" s="104">
        <v>35</v>
      </c>
      <c r="L272" s="109">
        <f t="shared" si="33"/>
        <v>66</v>
      </c>
    </row>
    <row r="273" spans="1:13">
      <c r="A273" s="219"/>
      <c r="B273" s="219"/>
      <c r="C273" s="110" t="s">
        <v>8</v>
      </c>
      <c r="D273" s="102">
        <v>160</v>
      </c>
      <c r="E273" s="102">
        <v>75</v>
      </c>
      <c r="F273" s="109">
        <f t="shared" si="31"/>
        <v>235</v>
      </c>
      <c r="G273" s="102">
        <v>388</v>
      </c>
      <c r="H273" s="102">
        <v>180</v>
      </c>
      <c r="I273" s="109">
        <f t="shared" si="32"/>
        <v>568</v>
      </c>
      <c r="J273" s="93">
        <v>71</v>
      </c>
      <c r="K273" s="93">
        <v>56</v>
      </c>
      <c r="L273" s="109">
        <f t="shared" si="33"/>
        <v>127</v>
      </c>
      <c r="M273" s="45"/>
    </row>
    <row r="274" spans="1:13">
      <c r="A274" s="219"/>
      <c r="B274" s="219"/>
      <c r="C274" s="112" t="s">
        <v>222</v>
      </c>
      <c r="D274" s="112">
        <f>SUM(D269:D273)</f>
        <v>1388</v>
      </c>
      <c r="E274" s="112">
        <f>SUM(E269:E273)</f>
        <v>1140</v>
      </c>
      <c r="F274" s="109">
        <f t="shared" si="31"/>
        <v>2528</v>
      </c>
      <c r="G274" s="112">
        <f>SUM(G269:G273)</f>
        <v>4721</v>
      </c>
      <c r="H274" s="112">
        <f>SUM(H269:H273)</f>
        <v>4170</v>
      </c>
      <c r="I274" s="109">
        <f t="shared" si="32"/>
        <v>8891</v>
      </c>
      <c r="J274" s="112">
        <f>SUM(J269:J273)</f>
        <v>231</v>
      </c>
      <c r="K274" s="112">
        <f>SUM(K269:K273)</f>
        <v>294</v>
      </c>
      <c r="L274" s="109">
        <f t="shared" si="33"/>
        <v>525</v>
      </c>
      <c r="M274" s="45"/>
    </row>
    <row r="275" spans="1:13">
      <c r="A275" s="223" t="s">
        <v>33</v>
      </c>
      <c r="B275" s="223"/>
      <c r="C275" s="110" t="s">
        <v>27</v>
      </c>
      <c r="D275" s="110">
        <v>24</v>
      </c>
      <c r="E275" s="110">
        <v>27</v>
      </c>
      <c r="F275" s="109">
        <f t="shared" si="31"/>
        <v>51</v>
      </c>
      <c r="G275" s="110">
        <v>40</v>
      </c>
      <c r="H275" s="110">
        <v>48</v>
      </c>
      <c r="I275" s="109">
        <f t="shared" si="32"/>
        <v>88</v>
      </c>
      <c r="J275" s="110">
        <v>0</v>
      </c>
      <c r="K275" s="110">
        <v>0</v>
      </c>
      <c r="L275" s="109">
        <f t="shared" si="33"/>
        <v>0</v>
      </c>
      <c r="M275" s="45"/>
    </row>
    <row r="276" spans="1:13">
      <c r="A276" s="223"/>
      <c r="B276" s="223"/>
      <c r="C276" s="110" t="s">
        <v>23</v>
      </c>
      <c r="D276" s="102">
        <v>0</v>
      </c>
      <c r="E276" s="102">
        <v>0</v>
      </c>
      <c r="F276" s="109">
        <f t="shared" si="31"/>
        <v>0</v>
      </c>
      <c r="G276" s="102">
        <v>21</v>
      </c>
      <c r="H276" s="102">
        <v>25</v>
      </c>
      <c r="I276" s="109">
        <f t="shared" si="32"/>
        <v>46</v>
      </c>
      <c r="J276" s="102">
        <v>0</v>
      </c>
      <c r="K276" s="102">
        <v>0</v>
      </c>
      <c r="L276" s="109">
        <f t="shared" si="33"/>
        <v>0</v>
      </c>
      <c r="M276" s="45"/>
    </row>
    <row r="277" spans="1:13" ht="55.5">
      <c r="A277" s="223"/>
      <c r="B277" s="223"/>
      <c r="C277" s="110" t="s">
        <v>17</v>
      </c>
      <c r="D277" s="102">
        <v>22</v>
      </c>
      <c r="E277" s="102">
        <v>28</v>
      </c>
      <c r="F277" s="109">
        <f t="shared" si="31"/>
        <v>50</v>
      </c>
      <c r="G277" s="102">
        <v>73</v>
      </c>
      <c r="H277" s="102">
        <v>60</v>
      </c>
      <c r="I277" s="109">
        <f t="shared" si="32"/>
        <v>133</v>
      </c>
      <c r="J277" s="93">
        <v>1</v>
      </c>
      <c r="K277" s="93">
        <v>3</v>
      </c>
      <c r="L277" s="109">
        <f t="shared" si="33"/>
        <v>4</v>
      </c>
      <c r="M277" s="45"/>
    </row>
    <row r="278" spans="1:13">
      <c r="A278" s="223"/>
      <c r="B278" s="223"/>
      <c r="C278" s="111" t="s">
        <v>40</v>
      </c>
      <c r="D278" s="102">
        <v>15</v>
      </c>
      <c r="E278" s="102">
        <v>2</v>
      </c>
      <c r="F278" s="109">
        <f t="shared" si="31"/>
        <v>17</v>
      </c>
      <c r="G278" s="102">
        <v>31</v>
      </c>
      <c r="H278" s="102">
        <v>9</v>
      </c>
      <c r="I278" s="109">
        <f t="shared" si="32"/>
        <v>40</v>
      </c>
      <c r="J278" s="102">
        <v>0</v>
      </c>
      <c r="K278" s="102">
        <v>0</v>
      </c>
      <c r="L278" s="109">
        <f t="shared" si="33"/>
        <v>0</v>
      </c>
      <c r="M278" s="45"/>
    </row>
    <row r="279" spans="1:13">
      <c r="A279" s="223"/>
      <c r="B279" s="223"/>
      <c r="C279" s="110" t="s">
        <v>35</v>
      </c>
      <c r="D279" s="102">
        <v>82</v>
      </c>
      <c r="E279" s="102">
        <v>114</v>
      </c>
      <c r="F279" s="109">
        <f t="shared" si="31"/>
        <v>196</v>
      </c>
      <c r="G279" s="102">
        <v>156</v>
      </c>
      <c r="H279" s="102">
        <v>227</v>
      </c>
      <c r="I279" s="109">
        <f t="shared" si="32"/>
        <v>383</v>
      </c>
      <c r="J279" s="102">
        <v>0</v>
      </c>
      <c r="K279" s="102">
        <v>0</v>
      </c>
      <c r="L279" s="109">
        <f t="shared" si="33"/>
        <v>0</v>
      </c>
      <c r="M279" s="45"/>
    </row>
    <row r="280" spans="1:13">
      <c r="A280" s="223"/>
      <c r="B280" s="223"/>
      <c r="C280" s="112" t="s">
        <v>222</v>
      </c>
      <c r="D280" s="112">
        <f>SUM(D275:D279)</f>
        <v>143</v>
      </c>
      <c r="E280" s="112">
        <f>SUM(E275:E279)</f>
        <v>171</v>
      </c>
      <c r="F280" s="109">
        <f t="shared" si="31"/>
        <v>314</v>
      </c>
      <c r="G280" s="112">
        <f>SUM(G275:G279)</f>
        <v>321</v>
      </c>
      <c r="H280" s="112">
        <f>SUM(H275:H279)</f>
        <v>369</v>
      </c>
      <c r="I280" s="109">
        <f t="shared" si="32"/>
        <v>690</v>
      </c>
      <c r="J280" s="112">
        <f>SUM(J275:J279)</f>
        <v>1</v>
      </c>
      <c r="K280" s="112">
        <f>SUM(K275:K279)</f>
        <v>3</v>
      </c>
      <c r="L280" s="109">
        <f t="shared" si="33"/>
        <v>4</v>
      </c>
      <c r="M280" s="45"/>
    </row>
    <row r="281" spans="1:13">
      <c r="A281" s="223" t="s">
        <v>220</v>
      </c>
      <c r="B281" s="223"/>
      <c r="C281" s="110" t="s">
        <v>42</v>
      </c>
      <c r="D281" s="102">
        <v>14</v>
      </c>
      <c r="E281" s="102">
        <v>7</v>
      </c>
      <c r="F281" s="109">
        <f t="shared" si="31"/>
        <v>21</v>
      </c>
      <c r="G281" s="102">
        <v>27</v>
      </c>
      <c r="H281" s="102">
        <v>14</v>
      </c>
      <c r="I281" s="109">
        <f t="shared" si="32"/>
        <v>41</v>
      </c>
      <c r="J281" s="102">
        <v>0</v>
      </c>
      <c r="K281" s="102">
        <v>0</v>
      </c>
      <c r="L281" s="109">
        <f t="shared" si="33"/>
        <v>0</v>
      </c>
      <c r="M281" s="45"/>
    </row>
    <row r="282" spans="1:13">
      <c r="A282" s="223"/>
      <c r="B282" s="223"/>
      <c r="C282" s="110" t="s">
        <v>34</v>
      </c>
      <c r="D282" s="102">
        <v>77</v>
      </c>
      <c r="E282" s="102">
        <v>83</v>
      </c>
      <c r="F282" s="109">
        <f t="shared" si="31"/>
        <v>160</v>
      </c>
      <c r="G282" s="102">
        <v>278</v>
      </c>
      <c r="H282" s="102">
        <v>180</v>
      </c>
      <c r="I282" s="109">
        <f t="shared" si="32"/>
        <v>458</v>
      </c>
      <c r="J282" s="93">
        <v>33</v>
      </c>
      <c r="K282" s="93">
        <v>29</v>
      </c>
      <c r="L282" s="109">
        <f t="shared" si="33"/>
        <v>62</v>
      </c>
    </row>
    <row r="283" spans="1:13" ht="55.5">
      <c r="A283" s="223" t="s">
        <v>331</v>
      </c>
      <c r="B283" s="223"/>
      <c r="C283" s="110" t="s">
        <v>22</v>
      </c>
      <c r="D283" s="102">
        <v>12</v>
      </c>
      <c r="E283" s="102">
        <v>23</v>
      </c>
      <c r="F283" s="109">
        <f t="shared" si="31"/>
        <v>35</v>
      </c>
      <c r="G283" s="102">
        <v>20</v>
      </c>
      <c r="H283" s="102">
        <v>50</v>
      </c>
      <c r="I283" s="109">
        <f t="shared" si="32"/>
        <v>70</v>
      </c>
      <c r="J283" s="102">
        <v>0</v>
      </c>
      <c r="K283" s="102">
        <v>0</v>
      </c>
      <c r="L283" s="109">
        <f t="shared" si="33"/>
        <v>0</v>
      </c>
    </row>
    <row r="284" spans="1:13">
      <c r="A284" s="219" t="s">
        <v>36</v>
      </c>
      <c r="B284" s="219"/>
      <c r="C284" s="110" t="s">
        <v>4</v>
      </c>
      <c r="D284" s="102">
        <v>193</v>
      </c>
      <c r="E284" s="102">
        <v>76</v>
      </c>
      <c r="F284" s="109">
        <f t="shared" si="31"/>
        <v>269</v>
      </c>
      <c r="G284" s="102">
        <v>1705</v>
      </c>
      <c r="H284" s="102">
        <v>667</v>
      </c>
      <c r="I284" s="109">
        <f t="shared" si="32"/>
        <v>2372</v>
      </c>
      <c r="J284" s="102">
        <v>169</v>
      </c>
      <c r="K284" s="102">
        <v>62</v>
      </c>
      <c r="L284" s="109">
        <f t="shared" si="33"/>
        <v>231</v>
      </c>
    </row>
    <row r="285" spans="1:13">
      <c r="A285" s="219"/>
      <c r="B285" s="219"/>
      <c r="C285" s="110" t="s">
        <v>5</v>
      </c>
      <c r="D285" s="102">
        <v>244</v>
      </c>
      <c r="E285" s="102">
        <v>31</v>
      </c>
      <c r="F285" s="109">
        <f t="shared" si="31"/>
        <v>275</v>
      </c>
      <c r="G285" s="102">
        <v>1146</v>
      </c>
      <c r="H285" s="102">
        <v>168</v>
      </c>
      <c r="I285" s="109">
        <f t="shared" si="32"/>
        <v>1314</v>
      </c>
      <c r="J285" s="102">
        <v>75</v>
      </c>
      <c r="K285" s="102">
        <v>12</v>
      </c>
      <c r="L285" s="109">
        <f t="shared" si="33"/>
        <v>87</v>
      </c>
    </row>
    <row r="286" spans="1:13">
      <c r="A286" s="219"/>
      <c r="B286" s="219"/>
      <c r="C286" s="110" t="s">
        <v>6</v>
      </c>
      <c r="D286" s="102">
        <v>158</v>
      </c>
      <c r="E286" s="102">
        <v>38</v>
      </c>
      <c r="F286" s="109">
        <f t="shared" si="31"/>
        <v>196</v>
      </c>
      <c r="G286" s="102">
        <v>534</v>
      </c>
      <c r="H286" s="102">
        <v>119</v>
      </c>
      <c r="I286" s="109">
        <f t="shared" si="32"/>
        <v>653</v>
      </c>
      <c r="J286" s="93">
        <v>34</v>
      </c>
      <c r="K286" s="93">
        <v>3</v>
      </c>
      <c r="L286" s="109">
        <f t="shared" si="33"/>
        <v>37</v>
      </c>
    </row>
    <row r="287" spans="1:13">
      <c r="A287" s="222"/>
      <c r="B287" s="222"/>
      <c r="C287" s="111" t="s">
        <v>7</v>
      </c>
      <c r="D287" s="102">
        <v>112</v>
      </c>
      <c r="E287" s="102">
        <v>22</v>
      </c>
      <c r="F287" s="109">
        <f t="shared" si="31"/>
        <v>134</v>
      </c>
      <c r="G287" s="102">
        <v>344</v>
      </c>
      <c r="H287" s="102">
        <v>76</v>
      </c>
      <c r="I287" s="109">
        <f t="shared" si="32"/>
        <v>420</v>
      </c>
      <c r="J287" s="104">
        <v>27</v>
      </c>
      <c r="K287" s="104">
        <v>6</v>
      </c>
      <c r="L287" s="109">
        <f t="shared" si="33"/>
        <v>33</v>
      </c>
    </row>
    <row r="288" spans="1:13">
      <c r="A288" s="219"/>
      <c r="B288" s="219"/>
      <c r="C288" s="110" t="s">
        <v>8</v>
      </c>
      <c r="D288" s="102">
        <v>187</v>
      </c>
      <c r="E288" s="102">
        <v>91</v>
      </c>
      <c r="F288" s="109">
        <f t="shared" si="31"/>
        <v>278</v>
      </c>
      <c r="G288" s="102">
        <v>488</v>
      </c>
      <c r="H288" s="102">
        <v>249</v>
      </c>
      <c r="I288" s="109">
        <f t="shared" si="32"/>
        <v>737</v>
      </c>
      <c r="J288" s="93">
        <v>69</v>
      </c>
      <c r="K288" s="93">
        <v>41</v>
      </c>
      <c r="L288" s="109">
        <f t="shared" si="33"/>
        <v>110</v>
      </c>
    </row>
    <row r="289" spans="1:13">
      <c r="A289" s="219"/>
      <c r="B289" s="219"/>
      <c r="C289" s="112" t="s">
        <v>222</v>
      </c>
      <c r="D289" s="112">
        <f>SUM(D284:D288)</f>
        <v>894</v>
      </c>
      <c r="E289" s="112">
        <f>SUM(E284:E288)</f>
        <v>258</v>
      </c>
      <c r="F289" s="109">
        <f t="shared" si="31"/>
        <v>1152</v>
      </c>
      <c r="G289" s="112">
        <f>SUM(G284:G288)</f>
        <v>4217</v>
      </c>
      <c r="H289" s="112">
        <f>SUM(H284:H288)</f>
        <v>1279</v>
      </c>
      <c r="I289" s="109">
        <f t="shared" si="32"/>
        <v>5496</v>
      </c>
      <c r="J289" s="112">
        <f>SUM(J284:J288)</f>
        <v>374</v>
      </c>
      <c r="K289" s="112">
        <f>SUM(K284:K288)</f>
        <v>124</v>
      </c>
      <c r="L289" s="109">
        <f t="shared" si="33"/>
        <v>498</v>
      </c>
    </row>
    <row r="290" spans="1:13">
      <c r="A290" s="223" t="s">
        <v>221</v>
      </c>
      <c r="B290" s="223"/>
      <c r="C290" s="110" t="s">
        <v>27</v>
      </c>
      <c r="D290" s="102">
        <v>66</v>
      </c>
      <c r="E290" s="102">
        <v>14</v>
      </c>
      <c r="F290" s="109">
        <f t="shared" si="31"/>
        <v>80</v>
      </c>
      <c r="G290" s="102">
        <v>170</v>
      </c>
      <c r="H290" s="102">
        <v>28</v>
      </c>
      <c r="I290" s="109">
        <f t="shared" si="32"/>
        <v>198</v>
      </c>
      <c r="J290" s="102">
        <v>0</v>
      </c>
      <c r="K290" s="102">
        <v>0</v>
      </c>
      <c r="L290" s="109">
        <f t="shared" si="33"/>
        <v>0</v>
      </c>
    </row>
    <row r="291" spans="1:13" ht="27.75" customHeight="1">
      <c r="A291" s="223"/>
      <c r="B291" s="223"/>
      <c r="C291" s="110" t="s">
        <v>23</v>
      </c>
      <c r="D291" s="102">
        <v>0</v>
      </c>
      <c r="E291" s="102">
        <v>0</v>
      </c>
      <c r="F291" s="109">
        <f t="shared" si="31"/>
        <v>0</v>
      </c>
      <c r="G291" s="102">
        <v>95</v>
      </c>
      <c r="H291" s="102">
        <v>18</v>
      </c>
      <c r="I291" s="109">
        <f t="shared" si="32"/>
        <v>113</v>
      </c>
      <c r="J291" s="102">
        <v>0</v>
      </c>
      <c r="K291" s="102">
        <v>0</v>
      </c>
      <c r="L291" s="109">
        <f t="shared" si="33"/>
        <v>0</v>
      </c>
    </row>
    <row r="292" spans="1:13">
      <c r="A292" s="223"/>
      <c r="B292" s="223"/>
      <c r="C292" s="110" t="s">
        <v>30</v>
      </c>
      <c r="D292" s="102">
        <v>201</v>
      </c>
      <c r="E292" s="102">
        <v>95</v>
      </c>
      <c r="F292" s="109">
        <f t="shared" si="31"/>
        <v>296</v>
      </c>
      <c r="G292" s="102">
        <v>615</v>
      </c>
      <c r="H292" s="102">
        <v>175</v>
      </c>
      <c r="I292" s="109">
        <f t="shared" si="32"/>
        <v>790</v>
      </c>
      <c r="J292" s="93">
        <v>47</v>
      </c>
      <c r="K292" s="93">
        <v>38</v>
      </c>
      <c r="L292" s="109">
        <f t="shared" si="33"/>
        <v>85</v>
      </c>
    </row>
    <row r="293" spans="1:13">
      <c r="A293" s="223"/>
      <c r="B293" s="223"/>
      <c r="C293" s="112" t="s">
        <v>222</v>
      </c>
      <c r="D293" s="112">
        <f>SUM(D290:D292)</f>
        <v>267</v>
      </c>
      <c r="E293" s="112">
        <f>SUM(E290:E292)</f>
        <v>109</v>
      </c>
      <c r="F293" s="109">
        <f t="shared" si="31"/>
        <v>376</v>
      </c>
      <c r="G293" s="112">
        <f>SUM(G290:G292)</f>
        <v>880</v>
      </c>
      <c r="H293" s="112">
        <f>SUM(H290:H292)</f>
        <v>221</v>
      </c>
      <c r="I293" s="109">
        <f t="shared" si="32"/>
        <v>1101</v>
      </c>
      <c r="J293" s="112">
        <f>SUM(J290:J292)</f>
        <v>47</v>
      </c>
      <c r="K293" s="112">
        <f>SUM(K290:K292)</f>
        <v>38</v>
      </c>
      <c r="L293" s="109">
        <f t="shared" si="33"/>
        <v>85</v>
      </c>
    </row>
    <row r="294" spans="1:13">
      <c r="A294" s="223" t="s">
        <v>348</v>
      </c>
      <c r="B294" s="223"/>
      <c r="C294" s="110" t="s">
        <v>42</v>
      </c>
      <c r="D294" s="102">
        <v>67</v>
      </c>
      <c r="E294" s="102">
        <v>21</v>
      </c>
      <c r="F294" s="109">
        <f t="shared" si="31"/>
        <v>88</v>
      </c>
      <c r="G294" s="102">
        <v>67</v>
      </c>
      <c r="H294" s="102">
        <v>21</v>
      </c>
      <c r="I294" s="109">
        <f t="shared" si="32"/>
        <v>88</v>
      </c>
      <c r="J294" s="102">
        <v>0</v>
      </c>
      <c r="K294" s="102">
        <v>0</v>
      </c>
      <c r="L294" s="109">
        <f t="shared" si="33"/>
        <v>0</v>
      </c>
    </row>
    <row r="295" spans="1:13" ht="27.75" customHeight="1">
      <c r="A295" s="219" t="s">
        <v>228</v>
      </c>
      <c r="B295" s="219"/>
      <c r="C295" s="110" t="s">
        <v>4</v>
      </c>
      <c r="D295" s="102">
        <v>144</v>
      </c>
      <c r="E295" s="102">
        <v>366</v>
      </c>
      <c r="F295" s="109">
        <f t="shared" si="31"/>
        <v>510</v>
      </c>
      <c r="G295" s="102">
        <v>483</v>
      </c>
      <c r="H295" s="102">
        <v>1431</v>
      </c>
      <c r="I295" s="109">
        <f t="shared" si="32"/>
        <v>1914</v>
      </c>
      <c r="J295" s="102">
        <v>27</v>
      </c>
      <c r="K295" s="102">
        <v>164</v>
      </c>
      <c r="L295" s="109">
        <f t="shared" si="33"/>
        <v>191</v>
      </c>
    </row>
    <row r="296" spans="1:13">
      <c r="A296" s="219"/>
      <c r="B296" s="219"/>
      <c r="C296" s="110" t="s">
        <v>5</v>
      </c>
      <c r="D296" s="102">
        <v>78</v>
      </c>
      <c r="E296" s="102">
        <v>217</v>
      </c>
      <c r="F296" s="109">
        <f t="shared" si="31"/>
        <v>295</v>
      </c>
      <c r="G296" s="102">
        <v>236</v>
      </c>
      <c r="H296" s="102">
        <v>390</v>
      </c>
      <c r="I296" s="109">
        <f t="shared" si="32"/>
        <v>626</v>
      </c>
      <c r="J296" s="102">
        <v>12</v>
      </c>
      <c r="K296" s="102">
        <v>5</v>
      </c>
      <c r="L296" s="109">
        <f t="shared" si="33"/>
        <v>17</v>
      </c>
    </row>
    <row r="297" spans="1:13" ht="27.75" customHeight="1">
      <c r="A297" s="219"/>
      <c r="B297" s="219"/>
      <c r="C297" s="110" t="s">
        <v>6</v>
      </c>
      <c r="D297" s="102">
        <v>177</v>
      </c>
      <c r="E297" s="102">
        <v>316</v>
      </c>
      <c r="F297" s="109">
        <f t="shared" si="31"/>
        <v>493</v>
      </c>
      <c r="G297" s="102">
        <v>409</v>
      </c>
      <c r="H297" s="102">
        <v>1129</v>
      </c>
      <c r="I297" s="109">
        <f t="shared" si="32"/>
        <v>1538</v>
      </c>
      <c r="J297" s="93">
        <v>25</v>
      </c>
      <c r="K297" s="93">
        <v>173</v>
      </c>
      <c r="L297" s="109">
        <f t="shared" si="33"/>
        <v>198</v>
      </c>
    </row>
    <row r="298" spans="1:13">
      <c r="A298" s="222"/>
      <c r="B298" s="222"/>
      <c r="C298" s="111" t="s">
        <v>7</v>
      </c>
      <c r="D298" s="102">
        <v>90</v>
      </c>
      <c r="E298" s="102">
        <v>296</v>
      </c>
      <c r="F298" s="109">
        <f t="shared" si="31"/>
        <v>386</v>
      </c>
      <c r="G298" s="102">
        <v>381</v>
      </c>
      <c r="H298" s="102">
        <v>1064</v>
      </c>
      <c r="I298" s="109">
        <f t="shared" si="32"/>
        <v>1445</v>
      </c>
      <c r="J298" s="104">
        <v>32</v>
      </c>
      <c r="K298" s="104">
        <v>124</v>
      </c>
      <c r="L298" s="109">
        <f t="shared" si="33"/>
        <v>156</v>
      </c>
    </row>
    <row r="299" spans="1:13">
      <c r="A299" s="219"/>
      <c r="B299" s="219"/>
      <c r="C299" s="110" t="s">
        <v>8</v>
      </c>
      <c r="D299" s="102">
        <v>102</v>
      </c>
      <c r="E299" s="102">
        <v>168</v>
      </c>
      <c r="F299" s="109">
        <f t="shared" si="31"/>
        <v>270</v>
      </c>
      <c r="G299" s="102">
        <v>204</v>
      </c>
      <c r="H299" s="102">
        <v>501</v>
      </c>
      <c r="I299" s="109">
        <f t="shared" si="32"/>
        <v>705</v>
      </c>
      <c r="J299" s="93">
        <v>32</v>
      </c>
      <c r="K299" s="93">
        <v>101</v>
      </c>
      <c r="L299" s="109">
        <f t="shared" si="33"/>
        <v>133</v>
      </c>
      <c r="M299" s="45"/>
    </row>
    <row r="300" spans="1:13">
      <c r="A300" s="219"/>
      <c r="B300" s="219"/>
      <c r="C300" s="112" t="s">
        <v>222</v>
      </c>
      <c r="D300" s="112">
        <f>SUM(D295:D299)</f>
        <v>591</v>
      </c>
      <c r="E300" s="112">
        <f>SUM(E295:E299)</f>
        <v>1363</v>
      </c>
      <c r="F300" s="109">
        <f t="shared" si="31"/>
        <v>1954</v>
      </c>
      <c r="G300" s="112">
        <f>SUM(G295:G299)</f>
        <v>1713</v>
      </c>
      <c r="H300" s="112">
        <f>SUM(H295:H299)</f>
        <v>4515</v>
      </c>
      <c r="I300" s="109">
        <f t="shared" si="32"/>
        <v>6228</v>
      </c>
      <c r="J300" s="112">
        <f>SUM(J295:J299)</f>
        <v>128</v>
      </c>
      <c r="K300" s="112">
        <f>SUM(K295:K299)</f>
        <v>567</v>
      </c>
      <c r="L300" s="109">
        <f t="shared" si="33"/>
        <v>695</v>
      </c>
      <c r="M300" s="45"/>
    </row>
    <row r="301" spans="1:13" ht="27.75" customHeight="1">
      <c r="A301" s="219" t="s">
        <v>232</v>
      </c>
      <c r="B301" s="219"/>
      <c r="C301" s="110" t="s">
        <v>37</v>
      </c>
      <c r="D301" s="102">
        <v>35</v>
      </c>
      <c r="E301" s="102">
        <v>125</v>
      </c>
      <c r="F301" s="109">
        <f t="shared" si="31"/>
        <v>160</v>
      </c>
      <c r="G301" s="102">
        <v>85</v>
      </c>
      <c r="H301" s="102">
        <v>568</v>
      </c>
      <c r="I301" s="109">
        <f t="shared" si="32"/>
        <v>653</v>
      </c>
      <c r="J301" s="102">
        <v>0</v>
      </c>
      <c r="K301" s="102">
        <v>61</v>
      </c>
      <c r="L301" s="109">
        <f t="shared" si="33"/>
        <v>61</v>
      </c>
      <c r="M301" s="45"/>
    </row>
    <row r="302" spans="1:13">
      <c r="A302" s="219"/>
      <c r="B302" s="219"/>
      <c r="C302" s="110" t="s">
        <v>28</v>
      </c>
      <c r="D302" s="102">
        <v>0</v>
      </c>
      <c r="E302" s="102">
        <v>0</v>
      </c>
      <c r="F302" s="109">
        <f t="shared" ref="F302:F333" si="34">SUM(D302:E302)</f>
        <v>0</v>
      </c>
      <c r="G302" s="102">
        <v>29</v>
      </c>
      <c r="H302" s="102">
        <v>85</v>
      </c>
      <c r="I302" s="109">
        <f t="shared" ref="I302:I333" si="35">SUM(G302:H302)</f>
        <v>114</v>
      </c>
      <c r="J302" s="102">
        <v>0</v>
      </c>
      <c r="K302" s="102">
        <v>0</v>
      </c>
      <c r="L302" s="109">
        <f t="shared" ref="L302:L333" si="36">SUM(J302:K302)</f>
        <v>0</v>
      </c>
      <c r="M302" s="45"/>
    </row>
    <row r="303" spans="1:13" ht="27.75" customHeight="1">
      <c r="A303" s="219"/>
      <c r="B303" s="219"/>
      <c r="C303" s="110" t="s">
        <v>38</v>
      </c>
      <c r="D303" s="102">
        <v>6</v>
      </c>
      <c r="E303" s="102">
        <v>49</v>
      </c>
      <c r="F303" s="109">
        <f t="shared" si="34"/>
        <v>55</v>
      </c>
      <c r="G303" s="102">
        <v>34</v>
      </c>
      <c r="H303" s="102">
        <v>263</v>
      </c>
      <c r="I303" s="109">
        <f t="shared" si="35"/>
        <v>297</v>
      </c>
      <c r="J303" s="93">
        <v>9</v>
      </c>
      <c r="K303" s="93">
        <v>86</v>
      </c>
      <c r="L303" s="109">
        <f t="shared" si="36"/>
        <v>95</v>
      </c>
      <c r="M303" s="45"/>
    </row>
    <row r="304" spans="1:13">
      <c r="A304" s="222"/>
      <c r="B304" s="222"/>
      <c r="C304" s="111" t="s">
        <v>29</v>
      </c>
      <c r="D304" s="102">
        <v>15</v>
      </c>
      <c r="E304" s="102">
        <v>73</v>
      </c>
      <c r="F304" s="109">
        <f t="shared" si="34"/>
        <v>88</v>
      </c>
      <c r="G304" s="102">
        <v>80</v>
      </c>
      <c r="H304" s="102">
        <v>398</v>
      </c>
      <c r="I304" s="109">
        <f t="shared" si="35"/>
        <v>478</v>
      </c>
      <c r="J304" s="104">
        <v>8</v>
      </c>
      <c r="K304" s="104">
        <v>71</v>
      </c>
      <c r="L304" s="109">
        <f t="shared" si="36"/>
        <v>79</v>
      </c>
      <c r="M304" s="45"/>
    </row>
    <row r="305" spans="1:13">
      <c r="A305" s="219"/>
      <c r="B305" s="219"/>
      <c r="C305" s="110" t="s">
        <v>24</v>
      </c>
      <c r="D305" s="102">
        <v>49</v>
      </c>
      <c r="E305" s="102">
        <v>164</v>
      </c>
      <c r="F305" s="109">
        <f t="shared" si="34"/>
        <v>213</v>
      </c>
      <c r="G305" s="102">
        <v>146</v>
      </c>
      <c r="H305" s="102">
        <v>489</v>
      </c>
      <c r="I305" s="109">
        <f t="shared" si="35"/>
        <v>635</v>
      </c>
      <c r="J305" s="93">
        <v>38</v>
      </c>
      <c r="K305" s="93">
        <v>79</v>
      </c>
      <c r="L305" s="109">
        <f t="shared" si="36"/>
        <v>117</v>
      </c>
      <c r="M305" s="45"/>
    </row>
    <row r="306" spans="1:13">
      <c r="A306" s="219"/>
      <c r="B306" s="219"/>
      <c r="C306" s="112" t="s">
        <v>222</v>
      </c>
      <c r="D306" s="112">
        <f>SUM(D301:D305)</f>
        <v>105</v>
      </c>
      <c r="E306" s="112">
        <f>SUM(E301:E305)</f>
        <v>411</v>
      </c>
      <c r="F306" s="109">
        <f t="shared" si="34"/>
        <v>516</v>
      </c>
      <c r="G306" s="112">
        <f>SUM(G301:G305)</f>
        <v>374</v>
      </c>
      <c r="H306" s="112">
        <f>SUM(H301:H305)</f>
        <v>1803</v>
      </c>
      <c r="I306" s="109">
        <f t="shared" si="35"/>
        <v>2177</v>
      </c>
      <c r="J306" s="112">
        <f>SUM(J301:J305)</f>
        <v>55</v>
      </c>
      <c r="K306" s="112">
        <f>SUM(K301:K305)</f>
        <v>297</v>
      </c>
      <c r="L306" s="109">
        <f t="shared" si="36"/>
        <v>352</v>
      </c>
      <c r="M306" s="45"/>
    </row>
    <row r="307" spans="1:13" ht="27.75" customHeight="1">
      <c r="A307" s="219" t="s">
        <v>229</v>
      </c>
      <c r="B307" s="219"/>
      <c r="C307" s="113" t="s">
        <v>39</v>
      </c>
      <c r="D307" s="102">
        <v>27</v>
      </c>
      <c r="E307" s="102">
        <v>93</v>
      </c>
      <c r="F307" s="109">
        <f t="shared" si="34"/>
        <v>120</v>
      </c>
      <c r="G307" s="102">
        <v>68</v>
      </c>
      <c r="H307" s="102">
        <v>315</v>
      </c>
      <c r="I307" s="109">
        <f t="shared" si="35"/>
        <v>383</v>
      </c>
      <c r="J307" s="102">
        <v>4</v>
      </c>
      <c r="K307" s="102">
        <v>45</v>
      </c>
      <c r="L307" s="109">
        <f t="shared" si="36"/>
        <v>49</v>
      </c>
      <c r="M307" s="45"/>
    </row>
    <row r="308" spans="1:13">
      <c r="A308" s="219"/>
      <c r="B308" s="219"/>
      <c r="C308" s="110" t="s">
        <v>40</v>
      </c>
      <c r="D308" s="102">
        <v>5</v>
      </c>
      <c r="E308" s="102">
        <v>22</v>
      </c>
      <c r="F308" s="109">
        <f t="shared" si="34"/>
        <v>27</v>
      </c>
      <c r="G308" s="102">
        <v>30</v>
      </c>
      <c r="H308" s="102">
        <v>91</v>
      </c>
      <c r="I308" s="109">
        <f t="shared" si="35"/>
        <v>121</v>
      </c>
      <c r="J308" s="104">
        <v>7</v>
      </c>
      <c r="K308" s="104">
        <v>10</v>
      </c>
      <c r="L308" s="109">
        <f t="shared" si="36"/>
        <v>17</v>
      </c>
      <c r="M308" s="45"/>
    </row>
    <row r="309" spans="1:13">
      <c r="A309" s="222"/>
      <c r="B309" s="222"/>
      <c r="C309" s="110" t="s">
        <v>34</v>
      </c>
      <c r="D309" s="102">
        <v>58</v>
      </c>
      <c r="E309" s="102">
        <v>191</v>
      </c>
      <c r="F309" s="109">
        <f t="shared" si="34"/>
        <v>249</v>
      </c>
      <c r="G309" s="102">
        <v>120</v>
      </c>
      <c r="H309" s="102">
        <v>438</v>
      </c>
      <c r="I309" s="109">
        <f t="shared" si="35"/>
        <v>558</v>
      </c>
      <c r="J309" s="93">
        <v>23</v>
      </c>
      <c r="K309" s="93">
        <v>47</v>
      </c>
      <c r="L309" s="109">
        <f t="shared" si="36"/>
        <v>70</v>
      </c>
      <c r="M309" s="45"/>
    </row>
    <row r="310" spans="1:13">
      <c r="A310" s="219"/>
      <c r="B310" s="219"/>
      <c r="C310" s="112" t="s">
        <v>222</v>
      </c>
      <c r="D310" s="112">
        <f>SUM(D307:D309)</f>
        <v>90</v>
      </c>
      <c r="E310" s="112">
        <f>SUM(E307:E309)</f>
        <v>306</v>
      </c>
      <c r="F310" s="109">
        <f t="shared" si="34"/>
        <v>396</v>
      </c>
      <c r="G310" s="112">
        <f>SUM(G307:G309)</f>
        <v>218</v>
      </c>
      <c r="H310" s="112">
        <f>SUM(H307:H309)</f>
        <v>844</v>
      </c>
      <c r="I310" s="109">
        <f t="shared" si="35"/>
        <v>1062</v>
      </c>
      <c r="J310" s="112">
        <f>SUM(J307:J309)</f>
        <v>34</v>
      </c>
      <c r="K310" s="112">
        <f>SUM(K307:K309)</f>
        <v>102</v>
      </c>
      <c r="L310" s="109">
        <f t="shared" si="36"/>
        <v>136</v>
      </c>
      <c r="M310" s="45"/>
    </row>
    <row r="311" spans="1:13" ht="27.75" customHeight="1">
      <c r="A311" s="219" t="s">
        <v>41</v>
      </c>
      <c r="B311" s="219"/>
      <c r="C311" s="113" t="s">
        <v>42</v>
      </c>
      <c r="D311" s="102">
        <v>26</v>
      </c>
      <c r="E311" s="102">
        <v>60</v>
      </c>
      <c r="F311" s="109">
        <f t="shared" si="34"/>
        <v>86</v>
      </c>
      <c r="G311" s="102">
        <v>57</v>
      </c>
      <c r="H311" s="102">
        <v>154</v>
      </c>
      <c r="I311" s="109">
        <f t="shared" si="35"/>
        <v>211</v>
      </c>
      <c r="J311" s="102">
        <v>2</v>
      </c>
      <c r="K311" s="102">
        <v>9</v>
      </c>
      <c r="L311" s="109">
        <f t="shared" si="36"/>
        <v>11</v>
      </c>
      <c r="M311" s="45"/>
    </row>
    <row r="312" spans="1:13">
      <c r="A312" s="219" t="s">
        <v>43</v>
      </c>
      <c r="B312" s="219"/>
      <c r="C312" s="113" t="s">
        <v>4</v>
      </c>
      <c r="D312" s="102">
        <v>130</v>
      </c>
      <c r="E312" s="102">
        <v>131</v>
      </c>
      <c r="F312" s="109">
        <f t="shared" si="34"/>
        <v>261</v>
      </c>
      <c r="G312" s="102">
        <v>556</v>
      </c>
      <c r="H312" s="102">
        <v>494</v>
      </c>
      <c r="I312" s="109">
        <f t="shared" si="35"/>
        <v>1050</v>
      </c>
      <c r="J312" s="102">
        <v>13</v>
      </c>
      <c r="K312" s="102">
        <v>11</v>
      </c>
      <c r="L312" s="109">
        <f t="shared" si="36"/>
        <v>24</v>
      </c>
      <c r="M312" s="45"/>
    </row>
    <row r="313" spans="1:13">
      <c r="A313" s="219"/>
      <c r="B313" s="219"/>
      <c r="C313" s="110" t="s">
        <v>5</v>
      </c>
      <c r="D313" s="102">
        <v>15</v>
      </c>
      <c r="E313" s="102">
        <v>9</v>
      </c>
      <c r="F313" s="109">
        <f t="shared" si="34"/>
        <v>24</v>
      </c>
      <c r="G313" s="102">
        <v>39</v>
      </c>
      <c r="H313" s="102">
        <v>49</v>
      </c>
      <c r="I313" s="109">
        <f t="shared" si="35"/>
        <v>88</v>
      </c>
      <c r="J313" s="102">
        <v>0</v>
      </c>
      <c r="K313" s="102">
        <v>15</v>
      </c>
      <c r="L313" s="109">
        <f t="shared" si="36"/>
        <v>15</v>
      </c>
      <c r="M313" s="45"/>
    </row>
    <row r="314" spans="1:13">
      <c r="A314" s="219"/>
      <c r="B314" s="219"/>
      <c r="C314" s="112" t="s">
        <v>222</v>
      </c>
      <c r="D314" s="112">
        <f>SUM(D312:D313)</f>
        <v>145</v>
      </c>
      <c r="E314" s="112">
        <f>SUM(E312:E313)</f>
        <v>140</v>
      </c>
      <c r="F314" s="109">
        <f t="shared" si="34"/>
        <v>285</v>
      </c>
      <c r="G314" s="112">
        <f>SUM(G312:G313)</f>
        <v>595</v>
      </c>
      <c r="H314" s="112">
        <f>SUM(H312:H313)</f>
        <v>543</v>
      </c>
      <c r="I314" s="109">
        <f t="shared" si="35"/>
        <v>1138</v>
      </c>
      <c r="J314" s="112">
        <f>SUM(J312:J313)</f>
        <v>13</v>
      </c>
      <c r="K314" s="112">
        <f>SUM(K312:K313)</f>
        <v>26</v>
      </c>
      <c r="L314" s="109">
        <f t="shared" si="36"/>
        <v>39</v>
      </c>
      <c r="M314" s="45"/>
    </row>
    <row r="315" spans="1:13" ht="27.75" customHeight="1">
      <c r="A315" s="219" t="s">
        <v>44</v>
      </c>
      <c r="B315" s="219"/>
      <c r="C315" s="113" t="s">
        <v>4</v>
      </c>
      <c r="D315" s="102">
        <v>91</v>
      </c>
      <c r="E315" s="102">
        <v>25</v>
      </c>
      <c r="F315" s="109">
        <f t="shared" si="34"/>
        <v>116</v>
      </c>
      <c r="G315" s="102">
        <v>288</v>
      </c>
      <c r="H315" s="102">
        <v>80</v>
      </c>
      <c r="I315" s="109">
        <f t="shared" si="35"/>
        <v>368</v>
      </c>
      <c r="J315" s="102">
        <v>13</v>
      </c>
      <c r="K315" s="102">
        <v>2</v>
      </c>
      <c r="L315" s="109">
        <f t="shared" si="36"/>
        <v>15</v>
      </c>
      <c r="M315" s="45"/>
    </row>
    <row r="316" spans="1:13">
      <c r="A316" s="222" t="s">
        <v>45</v>
      </c>
      <c r="B316" s="222"/>
      <c r="C316" s="111" t="s">
        <v>7</v>
      </c>
      <c r="D316" s="102">
        <v>22</v>
      </c>
      <c r="E316" s="102">
        <v>52</v>
      </c>
      <c r="F316" s="109">
        <f t="shared" si="34"/>
        <v>74</v>
      </c>
      <c r="G316" s="102">
        <v>66</v>
      </c>
      <c r="H316" s="102">
        <v>160</v>
      </c>
      <c r="I316" s="109">
        <f t="shared" si="35"/>
        <v>226</v>
      </c>
      <c r="J316" s="104">
        <v>9</v>
      </c>
      <c r="K316" s="104">
        <v>12</v>
      </c>
      <c r="L316" s="109">
        <f t="shared" si="36"/>
        <v>21</v>
      </c>
      <c r="M316" s="45"/>
    </row>
    <row r="317" spans="1:13">
      <c r="A317" s="219" t="s">
        <v>46</v>
      </c>
      <c r="B317" s="219"/>
      <c r="C317" s="110" t="s">
        <v>5</v>
      </c>
      <c r="D317" s="102">
        <v>35</v>
      </c>
      <c r="E317" s="102">
        <v>5</v>
      </c>
      <c r="F317" s="109">
        <f t="shared" si="34"/>
        <v>40</v>
      </c>
      <c r="G317" s="102">
        <v>63</v>
      </c>
      <c r="H317" s="102">
        <v>16</v>
      </c>
      <c r="I317" s="109">
        <f t="shared" si="35"/>
        <v>79</v>
      </c>
      <c r="J317" s="102">
        <v>7</v>
      </c>
      <c r="K317" s="102">
        <v>0</v>
      </c>
      <c r="L317" s="109">
        <f t="shared" si="36"/>
        <v>7</v>
      </c>
      <c r="M317" s="45"/>
    </row>
    <row r="318" spans="1:13" ht="27.75" customHeight="1">
      <c r="A318" s="219"/>
      <c r="B318" s="219"/>
      <c r="C318" s="110" t="s">
        <v>6</v>
      </c>
      <c r="D318" s="102">
        <v>59</v>
      </c>
      <c r="E318" s="102">
        <v>35</v>
      </c>
      <c r="F318" s="109">
        <f t="shared" si="34"/>
        <v>94</v>
      </c>
      <c r="G318" s="102">
        <v>160</v>
      </c>
      <c r="H318" s="102">
        <v>68</v>
      </c>
      <c r="I318" s="109">
        <f t="shared" si="35"/>
        <v>228</v>
      </c>
      <c r="J318" s="93">
        <v>4</v>
      </c>
      <c r="K318" s="93">
        <v>4</v>
      </c>
      <c r="L318" s="109">
        <f t="shared" si="36"/>
        <v>8</v>
      </c>
    </row>
    <row r="319" spans="1:13">
      <c r="A319" s="222"/>
      <c r="B319" s="222"/>
      <c r="C319" s="111" t="s">
        <v>7</v>
      </c>
      <c r="D319" s="102">
        <v>40</v>
      </c>
      <c r="E319" s="102">
        <v>0</v>
      </c>
      <c r="F319" s="109">
        <f t="shared" si="34"/>
        <v>40</v>
      </c>
      <c r="G319" s="102">
        <v>74</v>
      </c>
      <c r="H319" s="102">
        <v>10</v>
      </c>
      <c r="I319" s="109">
        <f t="shared" si="35"/>
        <v>84</v>
      </c>
      <c r="J319" s="104">
        <v>1</v>
      </c>
      <c r="K319" s="104">
        <v>1</v>
      </c>
      <c r="L319" s="109">
        <f t="shared" si="36"/>
        <v>2</v>
      </c>
      <c r="M319" s="45"/>
    </row>
    <row r="320" spans="1:13">
      <c r="A320" s="219"/>
      <c r="B320" s="219"/>
      <c r="C320" s="110" t="s">
        <v>8</v>
      </c>
      <c r="D320" s="102">
        <v>38</v>
      </c>
      <c r="E320" s="102">
        <v>11</v>
      </c>
      <c r="F320" s="109">
        <f t="shared" si="34"/>
        <v>49</v>
      </c>
      <c r="G320" s="102">
        <v>63</v>
      </c>
      <c r="H320" s="102">
        <v>17</v>
      </c>
      <c r="I320" s="109">
        <f t="shared" si="35"/>
        <v>80</v>
      </c>
      <c r="J320" s="93">
        <v>9</v>
      </c>
      <c r="K320" s="93">
        <v>10</v>
      </c>
      <c r="L320" s="109">
        <f t="shared" si="36"/>
        <v>19</v>
      </c>
      <c r="M320" s="45"/>
    </row>
    <row r="321" spans="1:13" ht="27.75" customHeight="1">
      <c r="A321" s="219"/>
      <c r="B321" s="219"/>
      <c r="C321" s="112" t="s">
        <v>222</v>
      </c>
      <c r="D321" s="112">
        <f>SUM(D317:D320)</f>
        <v>172</v>
      </c>
      <c r="E321" s="112">
        <f>SUM(E317:E320)</f>
        <v>51</v>
      </c>
      <c r="F321" s="109">
        <f t="shared" si="34"/>
        <v>223</v>
      </c>
      <c r="G321" s="112">
        <f>SUM(G317:G320)</f>
        <v>360</v>
      </c>
      <c r="H321" s="112">
        <f>SUM(H317:H320)</f>
        <v>111</v>
      </c>
      <c r="I321" s="109">
        <f t="shared" si="35"/>
        <v>471</v>
      </c>
      <c r="J321" s="112">
        <f>SUM(J317:J320)</f>
        <v>21</v>
      </c>
      <c r="K321" s="112">
        <f>SUM(K317:K320)</f>
        <v>15</v>
      </c>
      <c r="L321" s="109">
        <f t="shared" si="36"/>
        <v>36</v>
      </c>
      <c r="M321" s="45"/>
    </row>
    <row r="322" spans="1:13" ht="27.75" customHeight="1">
      <c r="A322" s="219" t="s">
        <v>230</v>
      </c>
      <c r="B322" s="219"/>
      <c r="C322" s="113" t="s">
        <v>4</v>
      </c>
      <c r="D322" s="102">
        <v>19</v>
      </c>
      <c r="E322" s="102">
        <v>28</v>
      </c>
      <c r="F322" s="109">
        <f t="shared" si="34"/>
        <v>47</v>
      </c>
      <c r="G322" s="102">
        <v>77</v>
      </c>
      <c r="H322" s="102">
        <v>69</v>
      </c>
      <c r="I322" s="109">
        <f t="shared" si="35"/>
        <v>146</v>
      </c>
      <c r="J322" s="102">
        <v>12</v>
      </c>
      <c r="K322" s="102">
        <v>4</v>
      </c>
      <c r="L322" s="109">
        <f t="shared" si="36"/>
        <v>16</v>
      </c>
      <c r="M322" s="45"/>
    </row>
    <row r="323" spans="1:13" ht="27.75" customHeight="1">
      <c r="A323" s="219"/>
      <c r="B323" s="219"/>
      <c r="C323" s="110" t="s">
        <v>5</v>
      </c>
      <c r="D323" s="102">
        <v>3</v>
      </c>
      <c r="E323" s="102">
        <v>1</v>
      </c>
      <c r="F323" s="109">
        <f t="shared" si="34"/>
        <v>4</v>
      </c>
      <c r="G323" s="102">
        <v>23</v>
      </c>
      <c r="H323" s="102">
        <v>34</v>
      </c>
      <c r="I323" s="109">
        <f t="shared" si="35"/>
        <v>57</v>
      </c>
      <c r="J323" s="102">
        <v>0</v>
      </c>
      <c r="K323" s="102">
        <v>2</v>
      </c>
      <c r="L323" s="109">
        <f t="shared" si="36"/>
        <v>2</v>
      </c>
    </row>
    <row r="324" spans="1:13">
      <c r="A324" s="219"/>
      <c r="B324" s="219"/>
      <c r="C324" s="110" t="s">
        <v>6</v>
      </c>
      <c r="D324" s="102">
        <v>4</v>
      </c>
      <c r="E324" s="102">
        <v>9</v>
      </c>
      <c r="F324" s="109">
        <f t="shared" si="34"/>
        <v>13</v>
      </c>
      <c r="G324" s="102">
        <v>6</v>
      </c>
      <c r="H324" s="102">
        <v>9</v>
      </c>
      <c r="I324" s="109">
        <f t="shared" si="35"/>
        <v>15</v>
      </c>
      <c r="J324" s="102">
        <v>0</v>
      </c>
      <c r="K324" s="102">
        <v>0</v>
      </c>
      <c r="L324" s="109">
        <f t="shared" si="36"/>
        <v>0</v>
      </c>
    </row>
    <row r="325" spans="1:13">
      <c r="A325" s="219"/>
      <c r="B325" s="219"/>
      <c r="C325" s="112" t="s">
        <v>222</v>
      </c>
      <c r="D325" s="112">
        <f>SUM(D322:D324)</f>
        <v>26</v>
      </c>
      <c r="E325" s="112">
        <f>SUM(E322:E324)</f>
        <v>38</v>
      </c>
      <c r="F325" s="109">
        <f t="shared" si="34"/>
        <v>64</v>
      </c>
      <c r="G325" s="112">
        <f>SUM(G322:G324)</f>
        <v>106</v>
      </c>
      <c r="H325" s="112">
        <f>SUM(H322:H324)</f>
        <v>112</v>
      </c>
      <c r="I325" s="109">
        <f t="shared" si="35"/>
        <v>218</v>
      </c>
      <c r="J325" s="112">
        <f>SUM(J322:J324)</f>
        <v>12</v>
      </c>
      <c r="K325" s="112">
        <f>SUM(K322:K324)</f>
        <v>6</v>
      </c>
      <c r="L325" s="109">
        <f t="shared" si="36"/>
        <v>18</v>
      </c>
    </row>
    <row r="326" spans="1:13" ht="27.75" customHeight="1">
      <c r="A326" s="219" t="s">
        <v>231</v>
      </c>
      <c r="B326" s="220"/>
      <c r="C326" s="113" t="s">
        <v>22</v>
      </c>
      <c r="D326" s="102">
        <v>8</v>
      </c>
      <c r="E326" s="102">
        <v>4</v>
      </c>
      <c r="F326" s="109">
        <f t="shared" si="34"/>
        <v>12</v>
      </c>
      <c r="G326" s="102">
        <v>16</v>
      </c>
      <c r="H326" s="102">
        <v>12</v>
      </c>
      <c r="I326" s="109">
        <f t="shared" si="35"/>
        <v>28</v>
      </c>
      <c r="J326" s="102">
        <v>0</v>
      </c>
      <c r="K326" s="102">
        <v>0</v>
      </c>
      <c r="L326" s="109">
        <f t="shared" si="36"/>
        <v>0</v>
      </c>
    </row>
    <row r="327" spans="1:13">
      <c r="A327" s="222" t="s">
        <v>48</v>
      </c>
      <c r="B327" s="222"/>
      <c r="C327" s="111" t="s">
        <v>7</v>
      </c>
      <c r="D327" s="102">
        <v>0</v>
      </c>
      <c r="E327" s="102">
        <v>0</v>
      </c>
      <c r="F327" s="109">
        <f t="shared" si="34"/>
        <v>0</v>
      </c>
      <c r="G327" s="102">
        <v>13</v>
      </c>
      <c r="H327" s="102">
        <v>11</v>
      </c>
      <c r="I327" s="109">
        <f t="shared" si="35"/>
        <v>24</v>
      </c>
      <c r="J327" s="104">
        <v>1</v>
      </c>
      <c r="K327" s="104">
        <v>3</v>
      </c>
      <c r="L327" s="109">
        <f t="shared" si="36"/>
        <v>4</v>
      </c>
    </row>
    <row r="328" spans="1:13" ht="27.75" customHeight="1">
      <c r="A328" s="219" t="s">
        <v>49</v>
      </c>
      <c r="B328" s="219"/>
      <c r="C328" s="110" t="s">
        <v>6</v>
      </c>
      <c r="D328" s="102">
        <v>20</v>
      </c>
      <c r="E328" s="102">
        <v>7</v>
      </c>
      <c r="F328" s="109">
        <f t="shared" si="34"/>
        <v>27</v>
      </c>
      <c r="G328" s="102">
        <v>99</v>
      </c>
      <c r="H328" s="102">
        <v>27</v>
      </c>
      <c r="I328" s="109">
        <f t="shared" si="35"/>
        <v>126</v>
      </c>
      <c r="J328" s="93">
        <v>6</v>
      </c>
      <c r="K328" s="93">
        <v>7</v>
      </c>
      <c r="L328" s="109">
        <f t="shared" si="36"/>
        <v>13</v>
      </c>
    </row>
    <row r="329" spans="1:13">
      <c r="A329" s="222"/>
      <c r="B329" s="222"/>
      <c r="C329" s="111" t="s">
        <v>7</v>
      </c>
      <c r="D329" s="102">
        <v>36</v>
      </c>
      <c r="E329" s="102">
        <v>9</v>
      </c>
      <c r="F329" s="109">
        <f t="shared" si="34"/>
        <v>45</v>
      </c>
      <c r="G329" s="102">
        <v>76</v>
      </c>
      <c r="H329" s="102">
        <v>27</v>
      </c>
      <c r="I329" s="109">
        <f t="shared" si="35"/>
        <v>103</v>
      </c>
      <c r="J329" s="104">
        <v>1</v>
      </c>
      <c r="K329" s="104">
        <v>6</v>
      </c>
      <c r="L329" s="109">
        <f t="shared" si="36"/>
        <v>7</v>
      </c>
    </row>
    <row r="330" spans="1:13">
      <c r="A330" s="219"/>
      <c r="B330" s="219"/>
      <c r="C330" s="112" t="s">
        <v>222</v>
      </c>
      <c r="D330" s="112">
        <f>SUM(D328:D329)</f>
        <v>56</v>
      </c>
      <c r="E330" s="112">
        <f>SUM(E328:E329)</f>
        <v>16</v>
      </c>
      <c r="F330" s="109">
        <f t="shared" si="34"/>
        <v>72</v>
      </c>
      <c r="G330" s="112">
        <f>SUM(G328:G329)</f>
        <v>175</v>
      </c>
      <c r="H330" s="112">
        <f>SUM(H328:H329)</f>
        <v>54</v>
      </c>
      <c r="I330" s="109">
        <f t="shared" si="35"/>
        <v>229</v>
      </c>
      <c r="J330" s="112">
        <f>SUM(J328:J329)</f>
        <v>7</v>
      </c>
      <c r="K330" s="112">
        <f>SUM(K328:K329)</f>
        <v>13</v>
      </c>
      <c r="L330" s="109">
        <f t="shared" si="36"/>
        <v>20</v>
      </c>
      <c r="M330" s="45"/>
    </row>
    <row r="331" spans="1:13">
      <c r="A331" s="219" t="s">
        <v>50</v>
      </c>
      <c r="B331" s="219"/>
      <c r="C331" s="115" t="s">
        <v>4</v>
      </c>
      <c r="D331" s="102">
        <v>33</v>
      </c>
      <c r="E331" s="102">
        <v>20</v>
      </c>
      <c r="F331" s="109">
        <f t="shared" si="34"/>
        <v>53</v>
      </c>
      <c r="G331" s="102">
        <v>91</v>
      </c>
      <c r="H331" s="102">
        <v>53</v>
      </c>
      <c r="I331" s="109">
        <f t="shared" si="35"/>
        <v>144</v>
      </c>
      <c r="J331" s="102">
        <v>0</v>
      </c>
      <c r="K331" s="102">
        <v>0</v>
      </c>
      <c r="L331" s="109">
        <f t="shared" si="36"/>
        <v>0</v>
      </c>
      <c r="M331" s="45"/>
    </row>
    <row r="332" spans="1:13">
      <c r="A332" s="222"/>
      <c r="B332" s="222"/>
      <c r="C332" s="111" t="s">
        <v>7</v>
      </c>
      <c r="D332" s="102">
        <v>22</v>
      </c>
      <c r="E332" s="102">
        <v>9</v>
      </c>
      <c r="F332" s="109">
        <f t="shared" si="34"/>
        <v>31</v>
      </c>
      <c r="G332" s="102">
        <v>98</v>
      </c>
      <c r="H332" s="102">
        <v>59</v>
      </c>
      <c r="I332" s="109">
        <f t="shared" si="35"/>
        <v>157</v>
      </c>
      <c r="J332" s="104">
        <v>11</v>
      </c>
      <c r="K332" s="104">
        <v>9</v>
      </c>
      <c r="L332" s="109">
        <f t="shared" si="36"/>
        <v>20</v>
      </c>
      <c r="M332" s="45"/>
    </row>
    <row r="333" spans="1:13" ht="55.5">
      <c r="A333" s="219"/>
      <c r="B333" s="219"/>
      <c r="C333" s="110" t="s">
        <v>17</v>
      </c>
      <c r="D333" s="102">
        <v>19</v>
      </c>
      <c r="E333" s="102">
        <v>20</v>
      </c>
      <c r="F333" s="109">
        <f t="shared" si="34"/>
        <v>39</v>
      </c>
      <c r="G333" s="102">
        <v>40</v>
      </c>
      <c r="H333" s="102">
        <v>46</v>
      </c>
      <c r="I333" s="109">
        <f t="shared" si="35"/>
        <v>86</v>
      </c>
      <c r="J333" s="102">
        <v>0</v>
      </c>
      <c r="K333" s="102">
        <v>0</v>
      </c>
      <c r="L333" s="109">
        <f t="shared" si="36"/>
        <v>0</v>
      </c>
      <c r="M333" s="45"/>
    </row>
    <row r="334" spans="1:13">
      <c r="A334" s="219"/>
      <c r="B334" s="219"/>
      <c r="C334" s="112" t="s">
        <v>222</v>
      </c>
      <c r="D334" s="112">
        <f>SUM(D331:D333)</f>
        <v>74</v>
      </c>
      <c r="E334" s="112">
        <f>SUM(E331:E333)</f>
        <v>49</v>
      </c>
      <c r="F334" s="109">
        <f t="shared" ref="F334" si="37">SUM(D334:E334)</f>
        <v>123</v>
      </c>
      <c r="G334" s="112">
        <f>SUM(G331:G333)</f>
        <v>229</v>
      </c>
      <c r="H334" s="112">
        <f>SUM(H331:H333)</f>
        <v>158</v>
      </c>
      <c r="I334" s="109">
        <f t="shared" ref="I334" si="38">SUM(G334:H334)</f>
        <v>387</v>
      </c>
      <c r="J334" s="112">
        <f>SUM(J331:J333)</f>
        <v>11</v>
      </c>
      <c r="K334" s="112">
        <f>SUM(K331:K333)</f>
        <v>9</v>
      </c>
      <c r="L334" s="109">
        <f t="shared" ref="L334" si="39">SUM(J334:K334)</f>
        <v>20</v>
      </c>
      <c r="M334" s="45"/>
    </row>
    <row r="335" spans="1:13">
      <c r="A335" s="217" t="s">
        <v>51</v>
      </c>
      <c r="B335" s="217"/>
      <c r="C335" s="109" t="s">
        <v>4</v>
      </c>
      <c r="D335" s="116">
        <f>D331+D326+D322+D315+D312+D311+D307+D301+D295+D294+D290+D284+D283+D281+D275+D269+D268+D267+D264+D258+D252+D250+D246+D240+D235+D229+D223+D211+D205+D193+D200+D187+D181+D174</f>
        <v>3032</v>
      </c>
      <c r="E335" s="116">
        <f>E331+E326+E322+E315+E312+E311+E307+E301+E295+E294+E290+E284+E283+E281+E275+E269+E268+E267+E264+E258+E252+E250+E246+E240+E235+E229+E223+E211+E205+E193+E200+E187+E181+E174</f>
        <v>3466</v>
      </c>
      <c r="F335" s="109">
        <f>D335+E335</f>
        <v>6498</v>
      </c>
      <c r="G335" s="116">
        <f>G331+G326+G322+G315+G312+G311+G307+G301+G295+G294+G290+G284+G283+G281+G275+G269+G268+G267+G264+G258+G252+G250+G246+G240+G235+G229+G223+G211+G205+G193+G200+G187+G181+G174</f>
        <v>14418</v>
      </c>
      <c r="H335" s="116">
        <f>H331+H326+H322+H315+H312+H311+H307+H301+H295+H294+H290+H284+H283+H281+H275+H269+H268+H267+H264+H258+H252+H250+H246+H240+H235+H229+H223+H211+H205+H193+H200+H187+H181+H174</f>
        <v>14307</v>
      </c>
      <c r="I335" s="109">
        <f>G335+H335</f>
        <v>28725</v>
      </c>
      <c r="J335" s="116">
        <f>J331+J326+J322+J315+J312+J311+J307+J301+J295+J294+J290+J284+J283+J281+J275+J269+J268+J267+J264+J258+J252+J250+J246+J240+J235+J229+J223+J211+J205+J193+J200+J187+J181+J174</f>
        <v>921</v>
      </c>
      <c r="K335" s="116">
        <f>K331+K326+K322+K315+K312+K311+K307+K301+K295+K294+K290+K284+K283+K281+K275+K269+K268+K267+K264+K258+K252+K250+K246+K240+K235+K229+K223+K211+K205+K193+K200+K187+K181+K174</f>
        <v>1104</v>
      </c>
      <c r="L335" s="109">
        <f>J335+K335</f>
        <v>2025</v>
      </c>
      <c r="M335" s="45"/>
    </row>
    <row r="336" spans="1:13">
      <c r="A336" s="217"/>
      <c r="B336" s="217"/>
      <c r="C336" s="109" t="s">
        <v>5</v>
      </c>
      <c r="D336" s="117">
        <f>D323+D317+D313+D302+D296+D291+D285+D276+D270+D259+D253+D251+D241+D236+D230+D224+D217+D212+D206+D201+D194+D188+D182+D175</f>
        <v>2779</v>
      </c>
      <c r="E336" s="117">
        <f>E323+E317+E313+E302+E296+E291+E285+E276+E270+E259+E253+E251+E241+E236+E230+E224+E217+E212+E206+E201+E194+E188+E182+E175</f>
        <v>1965</v>
      </c>
      <c r="F336" s="109">
        <f>D336+E336</f>
        <v>4744</v>
      </c>
      <c r="G336" s="117">
        <f>G323+G317+G313+G302+G296+G291+G285+G276+G270+G259+G253+G251+G241+G236+G230+G224+G217+G212+G206+G201+G194+G188+G182+G175</f>
        <v>9059</v>
      </c>
      <c r="H336" s="117">
        <f>H323+H317+H313+H302+H296+H291+H285+H276+H270+H259+H253+H251+H241+H236+H230+H224+H217+H212+H206+H201+H194+H188+H182+H175</f>
        <v>5574</v>
      </c>
      <c r="I336" s="109">
        <f>G336+H336</f>
        <v>14633</v>
      </c>
      <c r="J336" s="117">
        <f>J323+J317+J313+J302+J296+J291+J285+J276+J270+J259+J253+J251+J241+J236+J230+J224+J217+J212+J206+J201+J194+J188+J182+J175</f>
        <v>601</v>
      </c>
      <c r="K336" s="117">
        <f>K323+K317+K313+K302+K296+K291+K285+K276+K270+K259+K253+K251+K241+K236+K230+K224+K217+K212+K206+K201+K194+K188+K182+K175</f>
        <v>509</v>
      </c>
      <c r="L336" s="109">
        <f>J336+K336</f>
        <v>1110</v>
      </c>
      <c r="M336" s="45"/>
    </row>
    <row r="337" spans="1:13">
      <c r="A337" s="217"/>
      <c r="B337" s="217"/>
      <c r="C337" s="109" t="s">
        <v>6</v>
      </c>
      <c r="D337" s="117">
        <f t="shared" ref="D337:L337" si="40">D333+D328+D324+D318+D303+D297+D286+D277+D271+D260+D254+D247+D242+D225+D218+D216+D213+D207+D202+D195+D189+D183+D176</f>
        <v>2601</v>
      </c>
      <c r="E337" s="117">
        <f t="shared" si="40"/>
        <v>2252</v>
      </c>
      <c r="F337" s="117">
        <f t="shared" si="40"/>
        <v>4853</v>
      </c>
      <c r="G337" s="117">
        <f t="shared" si="40"/>
        <v>8116</v>
      </c>
      <c r="H337" s="117">
        <f t="shared" si="40"/>
        <v>7260</v>
      </c>
      <c r="I337" s="117">
        <f t="shared" si="40"/>
        <v>15376</v>
      </c>
      <c r="J337" s="117">
        <f t="shared" si="40"/>
        <v>399</v>
      </c>
      <c r="K337" s="117">
        <f t="shared" si="40"/>
        <v>613</v>
      </c>
      <c r="L337" s="117">
        <f t="shared" si="40"/>
        <v>1012</v>
      </c>
    </row>
    <row r="338" spans="1:13">
      <c r="A338" s="218"/>
      <c r="B338" s="218"/>
      <c r="C338" s="118" t="s">
        <v>7</v>
      </c>
      <c r="D338" s="117">
        <f t="shared" ref="D338:L338" si="41">D332+D329+D327+D319+D316+D308+D304+D298+D287+D278+D272+D261+D255+D243+D237+D231+D226+D220+D214+D208+D203+D196+D190+D184+D178+D177</f>
        <v>1675</v>
      </c>
      <c r="E338" s="117">
        <f t="shared" si="41"/>
        <v>1438</v>
      </c>
      <c r="F338" s="117">
        <f t="shared" si="41"/>
        <v>3113</v>
      </c>
      <c r="G338" s="117">
        <f t="shared" si="41"/>
        <v>6036</v>
      </c>
      <c r="H338" s="117">
        <f t="shared" si="41"/>
        <v>5526</v>
      </c>
      <c r="I338" s="117">
        <f t="shared" si="41"/>
        <v>11562</v>
      </c>
      <c r="J338" s="117">
        <f t="shared" si="41"/>
        <v>366</v>
      </c>
      <c r="K338" s="117">
        <f t="shared" si="41"/>
        <v>444</v>
      </c>
      <c r="L338" s="117">
        <f t="shared" si="41"/>
        <v>810</v>
      </c>
      <c r="M338" s="45"/>
    </row>
    <row r="339" spans="1:13">
      <c r="A339" s="217"/>
      <c r="B339" s="217"/>
      <c r="C339" s="109" t="s">
        <v>8</v>
      </c>
      <c r="D339" s="116">
        <f t="shared" ref="D339:L339" si="42">D320+D309+D305+D299+D292+D288+D282+D279+D273+D265+D262+D256+D248+D244+D238+D233+D232+D227+D221+D209+D199+D197+D191+D185+D179</f>
        <v>2342</v>
      </c>
      <c r="E339" s="116">
        <f t="shared" si="42"/>
        <v>2104</v>
      </c>
      <c r="F339" s="116">
        <f t="shared" si="42"/>
        <v>4446</v>
      </c>
      <c r="G339" s="116">
        <f t="shared" si="42"/>
        <v>6368</v>
      </c>
      <c r="H339" s="116">
        <f t="shared" si="42"/>
        <v>5350</v>
      </c>
      <c r="I339" s="116">
        <f t="shared" si="42"/>
        <v>11718</v>
      </c>
      <c r="J339" s="116">
        <f t="shared" si="42"/>
        <v>659</v>
      </c>
      <c r="K339" s="116">
        <f t="shared" si="42"/>
        <v>736</v>
      </c>
      <c r="L339" s="116">
        <f t="shared" si="42"/>
        <v>1395</v>
      </c>
      <c r="M339" s="45"/>
    </row>
    <row r="340" spans="1:13">
      <c r="A340" s="217"/>
      <c r="B340" s="217"/>
      <c r="C340" s="109" t="s">
        <v>51</v>
      </c>
      <c r="D340" s="109">
        <f t="shared" ref="D340:L340" si="43">D334+D330+D325+D321+D314+D310+D306+D300+D293+D289+D280+D274+D266+D263+D257+D249+D245+D239+D234+D228+D222+D219+D215+D210+D204+D198+D192+D186+D180+D327+D326+D316+D315+D311+D294+D283+D282+D281+D268+D267+D251+D250+D216+D199</f>
        <v>12429</v>
      </c>
      <c r="E340" s="109">
        <f t="shared" si="43"/>
        <v>11225</v>
      </c>
      <c r="F340" s="109">
        <f t="shared" si="43"/>
        <v>23654</v>
      </c>
      <c r="G340" s="109">
        <f t="shared" si="43"/>
        <v>43997</v>
      </c>
      <c r="H340" s="109">
        <f t="shared" si="43"/>
        <v>38017</v>
      </c>
      <c r="I340" s="109">
        <f t="shared" si="43"/>
        <v>82014</v>
      </c>
      <c r="J340" s="109">
        <f t="shared" si="43"/>
        <v>2946</v>
      </c>
      <c r="K340" s="109">
        <f t="shared" si="43"/>
        <v>3406</v>
      </c>
      <c r="L340" s="109">
        <f t="shared" si="43"/>
        <v>6352</v>
      </c>
      <c r="M340" s="45"/>
    </row>
    <row r="341" spans="1:13">
      <c r="L341" s="45"/>
      <c r="M341" s="45"/>
    </row>
    <row r="342" spans="1:13">
      <c r="L342" s="45"/>
      <c r="M342" s="45"/>
    </row>
    <row r="343" spans="1:13">
      <c r="L343" s="45"/>
      <c r="M343" s="45"/>
    </row>
    <row r="344" spans="1:13">
      <c r="F344" s="45"/>
      <c r="L344" s="45"/>
      <c r="M344" s="45"/>
    </row>
    <row r="345" spans="1:13">
      <c r="D345" s="45"/>
      <c r="E345" s="45"/>
      <c r="F345" s="45"/>
      <c r="L345" s="45"/>
      <c r="M345" s="45"/>
    </row>
    <row r="346" spans="1:13">
      <c r="F346" s="45"/>
      <c r="L346" s="45"/>
      <c r="M346" s="45"/>
    </row>
    <row r="347" spans="1:13">
      <c r="D347" s="45"/>
      <c r="E347" s="45"/>
      <c r="F347" s="45"/>
      <c r="L347" s="45"/>
      <c r="M347" s="45"/>
    </row>
    <row r="348" spans="1:13">
      <c r="F348" s="45"/>
      <c r="L348" s="45"/>
      <c r="M348" s="45"/>
    </row>
    <row r="350" spans="1:13">
      <c r="D350" s="32"/>
      <c r="E350" s="32"/>
      <c r="F350" s="32"/>
      <c r="G350" s="32"/>
      <c r="H350" s="32"/>
      <c r="I350" s="32"/>
    </row>
    <row r="351" spans="1:13">
      <c r="D351" s="32"/>
      <c r="E351" s="32"/>
      <c r="F351" s="32"/>
      <c r="G351" s="32"/>
      <c r="H351" s="32"/>
      <c r="I351" s="32"/>
    </row>
    <row r="352" spans="1:13">
      <c r="D352" s="32"/>
      <c r="E352" s="32"/>
      <c r="F352" s="32"/>
      <c r="G352" s="32"/>
      <c r="H352" s="32"/>
      <c r="I352" s="32"/>
    </row>
    <row r="353" spans="4:13">
      <c r="D353" s="32"/>
      <c r="E353" s="32"/>
      <c r="F353" s="32"/>
      <c r="G353" s="32"/>
      <c r="H353" s="32"/>
      <c r="I353" s="32"/>
    </row>
    <row r="354" spans="4:13">
      <c r="D354" s="32"/>
      <c r="E354" s="32"/>
      <c r="F354" s="32"/>
      <c r="G354" s="32"/>
      <c r="H354" s="32"/>
      <c r="I354" s="32"/>
      <c r="L354" s="45"/>
      <c r="M354" s="45"/>
    </row>
    <row r="355" spans="4:13">
      <c r="D355" s="32"/>
      <c r="E355" s="32"/>
      <c r="F355" s="32"/>
      <c r="G355" s="32"/>
      <c r="H355" s="32"/>
      <c r="I355" s="32"/>
      <c r="L355" s="45"/>
      <c r="M355" s="45"/>
    </row>
    <row r="356" spans="4:13">
      <c r="L356" s="45"/>
      <c r="M356" s="45"/>
    </row>
    <row r="357" spans="4:13">
      <c r="L357" s="45"/>
      <c r="M357" s="45"/>
    </row>
    <row r="358" spans="4:13">
      <c r="L358" s="45"/>
      <c r="M358" s="45"/>
    </row>
    <row r="359" spans="4:13">
      <c r="L359" s="45"/>
      <c r="M359" s="45"/>
    </row>
    <row r="360" spans="4:13">
      <c r="L360" s="45"/>
      <c r="M360" s="45"/>
    </row>
    <row r="361" spans="4:13">
      <c r="L361" s="45"/>
      <c r="M361" s="45"/>
    </row>
    <row r="362" spans="4:13">
      <c r="L362" s="45"/>
      <c r="M362" s="45"/>
    </row>
    <row r="363" spans="4:13">
      <c r="L363" s="45"/>
      <c r="M363" s="45"/>
    </row>
    <row r="364" spans="4:13">
      <c r="L364" s="45"/>
      <c r="M364" s="45"/>
    </row>
    <row r="365" spans="4:13">
      <c r="L365" s="45"/>
      <c r="M365" s="45"/>
    </row>
    <row r="366" spans="4:13">
      <c r="L366" s="45"/>
      <c r="M366" s="45"/>
    </row>
    <row r="367" spans="4:13">
      <c r="L367" s="45"/>
      <c r="M367" s="45"/>
    </row>
    <row r="368" spans="4:13">
      <c r="L368" s="45"/>
      <c r="M368" s="45"/>
    </row>
    <row r="369" spans="12:13">
      <c r="L369" s="45"/>
      <c r="M369" s="45"/>
    </row>
    <row r="370" spans="12:13">
      <c r="L370" s="45"/>
      <c r="M370" s="45"/>
    </row>
    <row r="379" spans="12:13">
      <c r="L379" s="45"/>
      <c r="M379" s="45"/>
    </row>
    <row r="380" spans="12:13">
      <c r="L380" s="45"/>
      <c r="M380" s="45"/>
    </row>
    <row r="381" spans="12:13">
      <c r="L381" s="45"/>
      <c r="M381" s="45"/>
    </row>
    <row r="382" spans="12:13">
      <c r="L382" s="45"/>
      <c r="M382" s="45"/>
    </row>
    <row r="383" spans="12:13">
      <c r="L383" s="45"/>
      <c r="M383" s="45"/>
    </row>
    <row r="384" spans="12:13">
      <c r="L384" s="45"/>
      <c r="M384" s="45"/>
    </row>
    <row r="385" spans="12:13">
      <c r="L385" s="45"/>
      <c r="M385" s="45"/>
    </row>
    <row r="386" spans="12:13">
      <c r="L386" s="45"/>
      <c r="M386" s="45"/>
    </row>
    <row r="387" spans="12:13">
      <c r="L387" s="45"/>
      <c r="M387" s="45"/>
    </row>
    <row r="388" spans="12:13">
      <c r="L388" s="45"/>
      <c r="M388" s="45"/>
    </row>
    <row r="389" spans="12:13">
      <c r="L389" s="45"/>
      <c r="M389" s="45"/>
    </row>
    <row r="390" spans="12:13">
      <c r="L390" s="45"/>
      <c r="M390" s="45"/>
    </row>
    <row r="391" spans="12:13">
      <c r="L391" s="45"/>
      <c r="M391" s="45"/>
    </row>
    <row r="392" spans="12:13">
      <c r="L392" s="45"/>
      <c r="M392" s="45"/>
    </row>
    <row r="393" spans="12:13">
      <c r="L393" s="45"/>
      <c r="M393" s="45"/>
    </row>
    <row r="394" spans="12:13">
      <c r="L394" s="45"/>
      <c r="M394" s="45"/>
    </row>
    <row r="395" spans="12:13">
      <c r="L395" s="45"/>
      <c r="M395" s="45"/>
    </row>
    <row r="396" spans="12:13">
      <c r="L396" s="45"/>
      <c r="M396" s="45"/>
    </row>
    <row r="397" spans="12:13">
      <c r="L397" s="45"/>
      <c r="M397" s="45"/>
    </row>
    <row r="416" spans="12:13">
      <c r="L416" s="45"/>
      <c r="M416" s="45"/>
    </row>
    <row r="417" spans="12:13">
      <c r="L417" s="45"/>
      <c r="M417" s="45"/>
    </row>
    <row r="418" spans="12:13">
      <c r="L418" s="45"/>
      <c r="M418" s="45"/>
    </row>
    <row r="419" spans="12:13">
      <c r="L419" s="45"/>
      <c r="M419" s="45"/>
    </row>
    <row r="420" spans="12:13">
      <c r="L420" s="45"/>
      <c r="M420" s="45"/>
    </row>
    <row r="421" spans="12:13">
      <c r="L421" s="45"/>
      <c r="M421" s="45"/>
    </row>
    <row r="431" spans="12:13">
      <c r="L431" s="45"/>
      <c r="M431" s="45"/>
    </row>
    <row r="432" spans="12:13">
      <c r="L432" s="45"/>
      <c r="M432" s="45"/>
    </row>
    <row r="433" spans="12:13">
      <c r="L433" s="45"/>
      <c r="M433" s="45"/>
    </row>
    <row r="434" spans="12:13">
      <c r="L434" s="45"/>
      <c r="M434" s="45"/>
    </row>
    <row r="435" spans="12:13">
      <c r="L435" s="45"/>
      <c r="M435" s="45"/>
    </row>
    <row r="436" spans="12:13">
      <c r="L436" s="45"/>
      <c r="M436" s="45"/>
    </row>
    <row r="437" spans="12:13">
      <c r="L437" s="45"/>
      <c r="M437" s="45"/>
    </row>
    <row r="438" spans="12:13">
      <c r="L438" s="45"/>
      <c r="M438" s="45"/>
    </row>
    <row r="439" spans="12:13">
      <c r="L439" s="45"/>
      <c r="M439" s="45"/>
    </row>
    <row r="440" spans="12:13">
      <c r="L440" s="45"/>
      <c r="M440" s="45"/>
    </row>
    <row r="441" spans="12:13">
      <c r="L441" s="45"/>
      <c r="M441" s="45"/>
    </row>
    <row r="442" spans="12:13">
      <c r="L442" s="45"/>
      <c r="M442" s="45"/>
    </row>
    <row r="443" spans="12:13">
      <c r="L443" s="45"/>
      <c r="M443" s="45"/>
    </row>
    <row r="455" spans="12:13">
      <c r="L455" s="45"/>
      <c r="M455" s="45"/>
    </row>
    <row r="459" spans="12:13">
      <c r="L459" s="45"/>
      <c r="M459" s="45"/>
    </row>
    <row r="466" spans="12:13">
      <c r="L466" s="45"/>
      <c r="M466" s="45"/>
    </row>
    <row r="469" spans="12:13">
      <c r="L469" s="45"/>
      <c r="M469" s="45"/>
    </row>
    <row r="470" spans="12:13">
      <c r="L470" s="45"/>
      <c r="M470" s="45"/>
    </row>
    <row r="471" spans="12:13">
      <c r="L471" s="45"/>
      <c r="M471" s="45"/>
    </row>
    <row r="472" spans="12:13">
      <c r="L472" s="45"/>
      <c r="M472" s="45"/>
    </row>
    <row r="473" spans="12:13">
      <c r="L473" s="45"/>
      <c r="M473" s="45"/>
    </row>
    <row r="474" spans="12:13">
      <c r="L474" s="45"/>
      <c r="M474" s="45"/>
    </row>
    <row r="475" spans="12:13">
      <c r="L475" s="45"/>
      <c r="M475" s="45"/>
    </row>
    <row r="476" spans="12:13">
      <c r="L476" s="45"/>
      <c r="M476" s="45"/>
    </row>
    <row r="521" spans="12:13">
      <c r="L521" s="45"/>
      <c r="M521" s="45"/>
    </row>
    <row r="522" spans="12:13">
      <c r="L522" s="45"/>
      <c r="M522" s="45"/>
    </row>
    <row r="523" spans="12:13">
      <c r="L523" s="45"/>
      <c r="M523" s="45"/>
    </row>
    <row r="524" spans="12:13">
      <c r="L524" s="45"/>
      <c r="M524" s="45"/>
    </row>
    <row r="525" spans="12:13">
      <c r="L525" s="45"/>
      <c r="M525" s="45"/>
    </row>
    <row r="526" spans="12:13">
      <c r="L526" s="45"/>
      <c r="M526" s="45"/>
    </row>
    <row r="527" spans="12:13">
      <c r="L527" s="45"/>
      <c r="M527" s="45"/>
    </row>
    <row r="528" spans="12:13">
      <c r="L528" s="45"/>
      <c r="M528" s="45"/>
    </row>
    <row r="529" spans="12:13">
      <c r="L529" s="45"/>
      <c r="M529" s="45"/>
    </row>
    <row r="530" spans="12:13">
      <c r="L530" s="45"/>
      <c r="M530" s="45"/>
    </row>
  </sheetData>
  <mergeCells count="100">
    <mergeCell ref="A328:B330"/>
    <mergeCell ref="A331:B334"/>
    <mergeCell ref="A335:B340"/>
    <mergeCell ref="A316:B316"/>
    <mergeCell ref="A317:B321"/>
    <mergeCell ref="A322:B325"/>
    <mergeCell ref="A326:B326"/>
    <mergeCell ref="A327:B327"/>
    <mergeCell ref="A301:B306"/>
    <mergeCell ref="A311:B311"/>
    <mergeCell ref="A307:B310"/>
    <mergeCell ref="A312:B314"/>
    <mergeCell ref="A315:B315"/>
    <mergeCell ref="A294:B294"/>
    <mergeCell ref="A295:B300"/>
    <mergeCell ref="A267:B267"/>
    <mergeCell ref="A268:B268"/>
    <mergeCell ref="A269:B274"/>
    <mergeCell ref="A275:B280"/>
    <mergeCell ref="A281:B282"/>
    <mergeCell ref="A284:B289"/>
    <mergeCell ref="A290:B293"/>
    <mergeCell ref="J2:L2"/>
    <mergeCell ref="J172:L172"/>
    <mergeCell ref="A283:B283"/>
    <mergeCell ref="A240:B245"/>
    <mergeCell ref="A246:B249"/>
    <mergeCell ref="A250:B250"/>
    <mergeCell ref="A251:B251"/>
    <mergeCell ref="A252:B257"/>
    <mergeCell ref="A258:B263"/>
    <mergeCell ref="A264:B266"/>
    <mergeCell ref="A200:B204"/>
    <mergeCell ref="A205:B210"/>
    <mergeCell ref="A211:B215"/>
    <mergeCell ref="A216:B216"/>
    <mergeCell ref="A217:B219"/>
    <mergeCell ref="A220:B222"/>
    <mergeCell ref="A223:B228"/>
    <mergeCell ref="A229:B234"/>
    <mergeCell ref="A235:B239"/>
    <mergeCell ref="A172:B173"/>
    <mergeCell ref="C172:C173"/>
    <mergeCell ref="A193:B198"/>
    <mergeCell ref="A199:B199"/>
    <mergeCell ref="D172:F172"/>
    <mergeCell ref="G172:I172"/>
    <mergeCell ref="A174:B180"/>
    <mergeCell ref="A181:B186"/>
    <mergeCell ref="A187:B192"/>
    <mergeCell ref="A137:B140"/>
    <mergeCell ref="A94:B96"/>
    <mergeCell ref="A124:B124"/>
    <mergeCell ref="G2:I2"/>
    <mergeCell ref="A80:B80"/>
    <mergeCell ref="A82:B87"/>
    <mergeCell ref="A88:B93"/>
    <mergeCell ref="A120:B123"/>
    <mergeCell ref="A97:B97"/>
    <mergeCell ref="A81:B81"/>
    <mergeCell ref="A2:B3"/>
    <mergeCell ref="A59:B64"/>
    <mergeCell ref="A47:B49"/>
    <mergeCell ref="A50:B52"/>
    <mergeCell ref="A53:B58"/>
    <mergeCell ref="A4:B10"/>
    <mergeCell ref="A158:B160"/>
    <mergeCell ref="A161:B164"/>
    <mergeCell ref="A157:B157"/>
    <mergeCell ref="A146:B146"/>
    <mergeCell ref="A147:B151"/>
    <mergeCell ref="A152:B155"/>
    <mergeCell ref="A125:B130"/>
    <mergeCell ref="A131:B136"/>
    <mergeCell ref="A41:B45"/>
    <mergeCell ref="D2:F2"/>
    <mergeCell ref="C2:C3"/>
    <mergeCell ref="A46:B46"/>
    <mergeCell ref="A11:B16"/>
    <mergeCell ref="A17:B22"/>
    <mergeCell ref="A23:B28"/>
    <mergeCell ref="A29:B29"/>
    <mergeCell ref="A30:B34"/>
    <mergeCell ref="A35:B40"/>
    <mergeCell ref="A165:B170"/>
    <mergeCell ref="A156:B156"/>
    <mergeCell ref="A1:L1"/>
    <mergeCell ref="A171:L171"/>
    <mergeCell ref="A98:B98"/>
    <mergeCell ref="A99:B104"/>
    <mergeCell ref="A105:B110"/>
    <mergeCell ref="A111:B112"/>
    <mergeCell ref="A113:B113"/>
    <mergeCell ref="A141:B141"/>
    <mergeCell ref="A142:B144"/>
    <mergeCell ref="A145:B145"/>
    <mergeCell ref="A65:B69"/>
    <mergeCell ref="A70:B75"/>
    <mergeCell ref="A76:B79"/>
    <mergeCell ref="A114:B119"/>
  </mergeCells>
  <printOptions horizontalCentered="1" verticalCentered="1"/>
  <pageMargins left="0.19685039370078741" right="0.39370078740157483" top="0" bottom="0" header="0" footer="0"/>
  <pageSetup paperSize="9" scale="75" fitToHeight="0" orientation="portrait" r:id="rId1"/>
  <rowBreaks count="11" manualBreakCount="11">
    <brk id="34" max="11" man="1"/>
    <brk id="64" max="16383" man="1"/>
    <brk id="97" max="16383" man="1"/>
    <brk id="130" max="16383" man="1"/>
    <brk id="164" max="16383" man="1"/>
    <brk id="170" max="16383" man="1"/>
    <brk id="204" max="16383" man="1"/>
    <brk id="234" max="16383" man="1"/>
    <brk id="268" max="16383" man="1"/>
    <brk id="300" max="16383" man="1"/>
    <brk id="3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2">
    <pageSetUpPr fitToPage="1"/>
  </sheetPr>
  <dimension ref="A1:N295"/>
  <sheetViews>
    <sheetView rightToLeft="1" tabSelected="1" view="pageBreakPreview" topLeftCell="A52" zoomScale="70" zoomScaleNormal="55" zoomScaleSheetLayoutView="70" workbookViewId="0">
      <selection activeCell="G62" sqref="G62:I62"/>
    </sheetView>
  </sheetViews>
  <sheetFormatPr defaultColWidth="9" defaultRowHeight="27.75"/>
  <cols>
    <col min="1" max="1" width="14.875" style="4" customWidth="1"/>
    <col min="2" max="2" width="12" style="4" customWidth="1"/>
    <col min="3" max="3" width="11.375" style="2" bestFit="1" customWidth="1"/>
    <col min="4" max="6" width="7.875" style="2" bestFit="1" customWidth="1"/>
    <col min="7" max="7" width="7" style="2" customWidth="1"/>
    <col min="8" max="9" width="7" style="45" customWidth="1"/>
    <col min="10" max="10" width="7" style="2" customWidth="1"/>
    <col min="11" max="11" width="5.625" style="2" customWidth="1"/>
    <col min="12" max="12" width="8.375" style="2" customWidth="1"/>
    <col min="13" max="13" width="7" style="2" customWidth="1"/>
    <col min="14" max="14" width="8.375" style="2" bestFit="1" customWidth="1"/>
    <col min="15" max="16384" width="9" style="2"/>
  </cols>
  <sheetData>
    <row r="1" spans="1:14" ht="27.75" customHeight="1">
      <c r="A1" s="230" t="s">
        <v>353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1:14">
      <c r="A2" s="229" t="s">
        <v>0</v>
      </c>
      <c r="B2" s="229"/>
      <c r="C2" s="229" t="s">
        <v>1</v>
      </c>
      <c r="D2" s="229" t="s">
        <v>52</v>
      </c>
      <c r="E2" s="229"/>
      <c r="F2" s="229" t="s">
        <v>53</v>
      </c>
      <c r="G2" s="229"/>
      <c r="H2" s="229" t="s">
        <v>351</v>
      </c>
      <c r="I2" s="229"/>
      <c r="J2" s="229" t="s">
        <v>54</v>
      </c>
      <c r="K2" s="229"/>
      <c r="L2" s="229" t="s">
        <v>51</v>
      </c>
      <c r="M2" s="229"/>
      <c r="N2" s="229"/>
    </row>
    <row r="3" spans="1:14">
      <c r="A3" s="229"/>
      <c r="B3" s="229"/>
      <c r="C3" s="229"/>
      <c r="D3" s="48" t="s">
        <v>246</v>
      </c>
      <c r="E3" s="48" t="s">
        <v>247</v>
      </c>
      <c r="F3" s="48" t="s">
        <v>246</v>
      </c>
      <c r="G3" s="48" t="s">
        <v>247</v>
      </c>
      <c r="H3" s="48" t="s">
        <v>246</v>
      </c>
      <c r="I3" s="48" t="s">
        <v>247</v>
      </c>
      <c r="J3" s="48" t="s">
        <v>246</v>
      </c>
      <c r="K3" s="48" t="s">
        <v>247</v>
      </c>
      <c r="L3" s="48" t="s">
        <v>246</v>
      </c>
      <c r="M3" s="48" t="s">
        <v>247</v>
      </c>
      <c r="N3" s="48" t="s">
        <v>248</v>
      </c>
    </row>
    <row r="4" spans="1:14">
      <c r="A4" s="228" t="s">
        <v>3</v>
      </c>
      <c r="B4" s="228"/>
      <c r="C4" s="44" t="s">
        <v>4</v>
      </c>
      <c r="D4" s="44">
        <v>0</v>
      </c>
      <c r="E4" s="44">
        <v>0</v>
      </c>
      <c r="F4" s="46">
        <v>1084</v>
      </c>
      <c r="G4" s="46">
        <v>500</v>
      </c>
      <c r="H4" s="46">
        <v>0</v>
      </c>
      <c r="I4" s="46">
        <v>0</v>
      </c>
      <c r="J4" s="46">
        <v>16</v>
      </c>
      <c r="K4" s="46">
        <v>10</v>
      </c>
      <c r="L4" s="48">
        <f>J4+H4+F4+D4</f>
        <v>1100</v>
      </c>
      <c r="M4" s="48">
        <f>K4+I4+G4+E4</f>
        <v>510</v>
      </c>
      <c r="N4" s="48">
        <f>L4+M4</f>
        <v>1610</v>
      </c>
    </row>
    <row r="5" spans="1:14">
      <c r="A5" s="228"/>
      <c r="B5" s="228"/>
      <c r="C5" s="44" t="s">
        <v>5</v>
      </c>
      <c r="D5" s="44">
        <v>0</v>
      </c>
      <c r="E5" s="44">
        <v>0</v>
      </c>
      <c r="F5" s="46">
        <v>289</v>
      </c>
      <c r="G5" s="46">
        <v>194</v>
      </c>
      <c r="H5" s="44">
        <v>0</v>
      </c>
      <c r="I5" s="44">
        <v>0</v>
      </c>
      <c r="J5" s="46">
        <v>13</v>
      </c>
      <c r="K5" s="46">
        <v>11</v>
      </c>
      <c r="L5" s="48">
        <f t="shared" ref="L5:L68" si="0">J5+H5+F5+D5</f>
        <v>302</v>
      </c>
      <c r="M5" s="48">
        <f t="shared" ref="M5:M68" si="1">K5+I5+G5+E5</f>
        <v>205</v>
      </c>
      <c r="N5" s="48">
        <f t="shared" ref="N5:N68" si="2">L5+M5</f>
        <v>507</v>
      </c>
    </row>
    <row r="6" spans="1:14">
      <c r="A6" s="228"/>
      <c r="B6" s="228"/>
      <c r="C6" s="44" t="s">
        <v>6</v>
      </c>
      <c r="D6" s="44">
        <v>0</v>
      </c>
      <c r="E6" s="44">
        <v>0</v>
      </c>
      <c r="F6" s="46">
        <v>204</v>
      </c>
      <c r="G6" s="46">
        <v>155</v>
      </c>
      <c r="H6" s="7">
        <v>0</v>
      </c>
      <c r="I6" s="7">
        <v>0</v>
      </c>
      <c r="J6" s="44">
        <v>0</v>
      </c>
      <c r="K6" s="44">
        <v>0</v>
      </c>
      <c r="L6" s="48">
        <f t="shared" si="0"/>
        <v>204</v>
      </c>
      <c r="M6" s="48">
        <f t="shared" si="1"/>
        <v>155</v>
      </c>
      <c r="N6" s="48">
        <f t="shared" si="2"/>
        <v>359</v>
      </c>
    </row>
    <row r="7" spans="1:14">
      <c r="A7" s="228"/>
      <c r="B7" s="228"/>
      <c r="C7" s="44" t="s">
        <v>7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8">
        <f t="shared" si="0"/>
        <v>0</v>
      </c>
      <c r="M7" s="48">
        <f t="shared" si="1"/>
        <v>0</v>
      </c>
      <c r="N7" s="48">
        <f t="shared" si="2"/>
        <v>0</v>
      </c>
    </row>
    <row r="8" spans="1:14">
      <c r="A8" s="228"/>
      <c r="B8" s="228"/>
      <c r="C8" s="44" t="s">
        <v>8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8">
        <f t="shared" si="0"/>
        <v>0</v>
      </c>
      <c r="M8" s="48">
        <f t="shared" si="1"/>
        <v>0</v>
      </c>
      <c r="N8" s="48">
        <f t="shared" si="2"/>
        <v>0</v>
      </c>
    </row>
    <row r="9" spans="1:14">
      <c r="A9" s="228"/>
      <c r="B9" s="228"/>
      <c r="C9" s="47" t="s">
        <v>51</v>
      </c>
      <c r="D9" s="47">
        <f t="shared" ref="D9:K9" si="3">SUM(D4:D8)</f>
        <v>0</v>
      </c>
      <c r="E9" s="47">
        <f t="shared" si="3"/>
        <v>0</v>
      </c>
      <c r="F9" s="47">
        <f t="shared" si="3"/>
        <v>1577</v>
      </c>
      <c r="G9" s="47">
        <f t="shared" si="3"/>
        <v>849</v>
      </c>
      <c r="H9" s="187">
        <f t="shared" si="3"/>
        <v>0</v>
      </c>
      <c r="I9" s="187">
        <f t="shared" si="3"/>
        <v>0</v>
      </c>
      <c r="J9" s="187">
        <f t="shared" si="3"/>
        <v>29</v>
      </c>
      <c r="K9" s="47">
        <f t="shared" si="3"/>
        <v>21</v>
      </c>
      <c r="L9" s="48">
        <f t="shared" si="0"/>
        <v>1606</v>
      </c>
      <c r="M9" s="48">
        <f t="shared" si="1"/>
        <v>870</v>
      </c>
      <c r="N9" s="48">
        <f t="shared" si="2"/>
        <v>2476</v>
      </c>
    </row>
    <row r="10" spans="1:14">
      <c r="A10" s="228" t="s">
        <v>9</v>
      </c>
      <c r="B10" s="228"/>
      <c r="C10" s="44" t="s">
        <v>4</v>
      </c>
      <c r="D10" s="44">
        <v>0</v>
      </c>
      <c r="E10" s="44">
        <v>0</v>
      </c>
      <c r="F10" s="46">
        <v>236</v>
      </c>
      <c r="G10" s="46">
        <v>166</v>
      </c>
      <c r="H10" s="46">
        <v>0</v>
      </c>
      <c r="I10" s="46">
        <v>0</v>
      </c>
      <c r="J10" s="46">
        <v>52</v>
      </c>
      <c r="K10" s="46">
        <v>33</v>
      </c>
      <c r="L10" s="48">
        <f t="shared" si="0"/>
        <v>288</v>
      </c>
      <c r="M10" s="48">
        <f t="shared" si="1"/>
        <v>199</v>
      </c>
      <c r="N10" s="48">
        <f t="shared" si="2"/>
        <v>487</v>
      </c>
    </row>
    <row r="11" spans="1:14">
      <c r="A11" s="228"/>
      <c r="B11" s="228"/>
      <c r="C11" s="44" t="s">
        <v>5</v>
      </c>
      <c r="D11" s="44">
        <v>0</v>
      </c>
      <c r="E11" s="44">
        <v>0</v>
      </c>
      <c r="F11" s="46">
        <v>59</v>
      </c>
      <c r="G11" s="46">
        <v>44</v>
      </c>
      <c r="H11" s="44">
        <v>0</v>
      </c>
      <c r="I11" s="44">
        <v>0</v>
      </c>
      <c r="J11" s="44">
        <v>0</v>
      </c>
      <c r="K11" s="44">
        <v>0</v>
      </c>
      <c r="L11" s="48">
        <f t="shared" si="0"/>
        <v>59</v>
      </c>
      <c r="M11" s="48">
        <f t="shared" si="1"/>
        <v>44</v>
      </c>
      <c r="N11" s="48">
        <f t="shared" si="2"/>
        <v>103</v>
      </c>
    </row>
    <row r="12" spans="1:14">
      <c r="A12" s="228"/>
      <c r="B12" s="228"/>
      <c r="C12" s="44" t="s">
        <v>6</v>
      </c>
      <c r="D12" s="44">
        <v>0</v>
      </c>
      <c r="E12" s="44">
        <v>0</v>
      </c>
      <c r="F12" s="46">
        <v>95</v>
      </c>
      <c r="G12" s="46">
        <v>43</v>
      </c>
      <c r="H12" s="7">
        <v>0</v>
      </c>
      <c r="I12" s="7">
        <v>0</v>
      </c>
      <c r="J12" s="44">
        <v>0</v>
      </c>
      <c r="K12" s="44">
        <v>0</v>
      </c>
      <c r="L12" s="48">
        <f t="shared" si="0"/>
        <v>95</v>
      </c>
      <c r="M12" s="48">
        <f t="shared" si="1"/>
        <v>43</v>
      </c>
      <c r="N12" s="48">
        <f t="shared" si="2"/>
        <v>138</v>
      </c>
    </row>
    <row r="13" spans="1:14">
      <c r="A13" s="228"/>
      <c r="B13" s="228"/>
      <c r="C13" s="44" t="s">
        <v>7</v>
      </c>
      <c r="D13" s="46">
        <v>12</v>
      </c>
      <c r="E13" s="46">
        <v>1</v>
      </c>
      <c r="F13" s="46">
        <v>116</v>
      </c>
      <c r="G13" s="46">
        <v>86</v>
      </c>
      <c r="H13" s="46">
        <v>0</v>
      </c>
      <c r="I13" s="46">
        <v>0</v>
      </c>
      <c r="J13" s="46">
        <v>3</v>
      </c>
      <c r="K13" s="46">
        <v>0</v>
      </c>
      <c r="L13" s="48">
        <f t="shared" si="0"/>
        <v>131</v>
      </c>
      <c r="M13" s="48">
        <f t="shared" si="1"/>
        <v>87</v>
      </c>
      <c r="N13" s="48">
        <f t="shared" si="2"/>
        <v>218</v>
      </c>
    </row>
    <row r="14" spans="1:14">
      <c r="A14" s="228"/>
      <c r="B14" s="228"/>
      <c r="C14" s="47" t="s">
        <v>51</v>
      </c>
      <c r="D14" s="47">
        <f t="shared" ref="D14:K14" si="4">SUM(D10:D13)</f>
        <v>12</v>
      </c>
      <c r="E14" s="47">
        <f t="shared" si="4"/>
        <v>1</v>
      </c>
      <c r="F14" s="47">
        <f t="shared" si="4"/>
        <v>506</v>
      </c>
      <c r="G14" s="47">
        <f t="shared" si="4"/>
        <v>339</v>
      </c>
      <c r="H14" s="187">
        <f t="shared" si="4"/>
        <v>0</v>
      </c>
      <c r="I14" s="187">
        <f t="shared" si="4"/>
        <v>0</v>
      </c>
      <c r="J14" s="47">
        <f t="shared" si="4"/>
        <v>55</v>
      </c>
      <c r="K14" s="47">
        <f t="shared" si="4"/>
        <v>33</v>
      </c>
      <c r="L14" s="48">
        <f t="shared" si="0"/>
        <v>573</v>
      </c>
      <c r="M14" s="48">
        <f t="shared" si="1"/>
        <v>373</v>
      </c>
      <c r="N14" s="48">
        <f t="shared" si="2"/>
        <v>946</v>
      </c>
    </row>
    <row r="15" spans="1:14">
      <c r="A15" s="228" t="s">
        <v>10</v>
      </c>
      <c r="B15" s="228"/>
      <c r="C15" s="44" t="s">
        <v>4</v>
      </c>
      <c r="D15" s="44">
        <v>0</v>
      </c>
      <c r="E15" s="44">
        <v>0</v>
      </c>
      <c r="F15" s="46">
        <v>122</v>
      </c>
      <c r="G15" s="46">
        <v>223</v>
      </c>
      <c r="H15" s="46">
        <v>17</v>
      </c>
      <c r="I15" s="46">
        <v>22</v>
      </c>
      <c r="J15" s="44">
        <v>0</v>
      </c>
      <c r="K15" s="44">
        <v>0</v>
      </c>
      <c r="L15" s="48">
        <f t="shared" ref="L15:M17" si="5">J15+H15+F15+D15</f>
        <v>139</v>
      </c>
      <c r="M15" s="48">
        <f t="shared" si="5"/>
        <v>245</v>
      </c>
      <c r="N15" s="48">
        <f>L15+M15</f>
        <v>384</v>
      </c>
    </row>
    <row r="16" spans="1:14">
      <c r="A16" s="228"/>
      <c r="B16" s="228"/>
      <c r="C16" s="44" t="s">
        <v>5</v>
      </c>
      <c r="D16" s="44">
        <v>0</v>
      </c>
      <c r="E16" s="44">
        <v>0</v>
      </c>
      <c r="F16" s="46">
        <v>24</v>
      </c>
      <c r="G16" s="46">
        <v>41</v>
      </c>
      <c r="H16" s="44">
        <v>0</v>
      </c>
      <c r="I16" s="44">
        <v>0</v>
      </c>
      <c r="J16" s="46">
        <v>1</v>
      </c>
      <c r="K16" s="46">
        <v>0</v>
      </c>
      <c r="L16" s="48">
        <f t="shared" si="5"/>
        <v>25</v>
      </c>
      <c r="M16" s="48">
        <f t="shared" si="5"/>
        <v>41</v>
      </c>
      <c r="N16" s="48">
        <f t="shared" si="2"/>
        <v>66</v>
      </c>
    </row>
    <row r="17" spans="1:14">
      <c r="A17" s="228"/>
      <c r="B17" s="228"/>
      <c r="C17" s="44" t="s">
        <v>6</v>
      </c>
      <c r="D17" s="44">
        <v>0</v>
      </c>
      <c r="E17" s="44">
        <v>0</v>
      </c>
      <c r="F17" s="46">
        <v>23</v>
      </c>
      <c r="G17" s="46">
        <v>38</v>
      </c>
      <c r="H17" s="7">
        <v>0</v>
      </c>
      <c r="I17" s="7">
        <v>0</v>
      </c>
      <c r="J17" s="44">
        <v>0</v>
      </c>
      <c r="K17" s="44">
        <v>0</v>
      </c>
      <c r="L17" s="48">
        <f t="shared" si="5"/>
        <v>23</v>
      </c>
      <c r="M17" s="48">
        <f t="shared" si="5"/>
        <v>38</v>
      </c>
      <c r="N17" s="48">
        <f>L17+M17</f>
        <v>61</v>
      </c>
    </row>
    <row r="18" spans="1:14">
      <c r="A18" s="228"/>
      <c r="B18" s="228"/>
      <c r="C18" s="44" t="s">
        <v>7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8">
        <f t="shared" si="0"/>
        <v>0</v>
      </c>
      <c r="M18" s="48">
        <f t="shared" si="1"/>
        <v>0</v>
      </c>
      <c r="N18" s="48">
        <f t="shared" si="2"/>
        <v>0</v>
      </c>
    </row>
    <row r="19" spans="1:14">
      <c r="A19" s="228"/>
      <c r="B19" s="228"/>
      <c r="C19" s="47" t="s">
        <v>51</v>
      </c>
      <c r="D19" s="47">
        <f>SUM(D15:D18)</f>
        <v>0</v>
      </c>
      <c r="E19" s="47">
        <f>SUM(E15:E18)</f>
        <v>0</v>
      </c>
      <c r="F19" s="47">
        <f>SUM(F15:F18)</f>
        <v>169</v>
      </c>
      <c r="G19" s="47">
        <f>SUM(G15:G18)</f>
        <v>302</v>
      </c>
      <c r="H19" s="187">
        <f t="shared" ref="H19:K19" si="6">SUM(H15:H18)</f>
        <v>17</v>
      </c>
      <c r="I19" s="187">
        <f t="shared" si="6"/>
        <v>22</v>
      </c>
      <c r="J19" s="187">
        <f t="shared" si="6"/>
        <v>1</v>
      </c>
      <c r="K19" s="187">
        <f t="shared" si="6"/>
        <v>0</v>
      </c>
      <c r="L19" s="48">
        <f>J19+H19+F19+D19</f>
        <v>187</v>
      </c>
      <c r="M19" s="48">
        <f>K19+I19+G19+E19</f>
        <v>324</v>
      </c>
      <c r="N19" s="48">
        <f>L19+M19</f>
        <v>511</v>
      </c>
    </row>
    <row r="20" spans="1:14">
      <c r="A20" s="228" t="s">
        <v>55</v>
      </c>
      <c r="B20" s="228"/>
      <c r="C20" s="43" t="s">
        <v>4</v>
      </c>
      <c r="D20" s="44">
        <v>0</v>
      </c>
      <c r="E20" s="44">
        <v>0</v>
      </c>
      <c r="F20" s="46">
        <v>319</v>
      </c>
      <c r="G20" s="46">
        <v>233</v>
      </c>
      <c r="H20" s="46">
        <v>35</v>
      </c>
      <c r="I20" s="46">
        <v>10</v>
      </c>
      <c r="J20" s="46">
        <v>18</v>
      </c>
      <c r="K20" s="46">
        <v>10</v>
      </c>
      <c r="L20" s="48">
        <f t="shared" si="0"/>
        <v>372</v>
      </c>
      <c r="M20" s="48">
        <f t="shared" si="1"/>
        <v>253</v>
      </c>
      <c r="N20" s="48">
        <f t="shared" si="2"/>
        <v>625</v>
      </c>
    </row>
    <row r="21" spans="1:14">
      <c r="A21" s="228"/>
      <c r="B21" s="228"/>
      <c r="C21" s="43" t="s">
        <v>5</v>
      </c>
      <c r="D21" s="44">
        <v>0</v>
      </c>
      <c r="E21" s="44">
        <v>0</v>
      </c>
      <c r="F21" s="46">
        <v>97</v>
      </c>
      <c r="G21" s="46">
        <v>58</v>
      </c>
      <c r="H21" s="44">
        <v>0</v>
      </c>
      <c r="I21" s="44">
        <v>0</v>
      </c>
      <c r="J21" s="46">
        <v>8</v>
      </c>
      <c r="K21" s="46">
        <v>6</v>
      </c>
      <c r="L21" s="48">
        <f t="shared" si="0"/>
        <v>105</v>
      </c>
      <c r="M21" s="48">
        <f t="shared" si="1"/>
        <v>64</v>
      </c>
      <c r="N21" s="48">
        <f t="shared" si="2"/>
        <v>169</v>
      </c>
    </row>
    <row r="22" spans="1:14">
      <c r="A22" s="228"/>
      <c r="B22" s="228"/>
      <c r="C22" s="43" t="s">
        <v>6</v>
      </c>
      <c r="D22" s="44">
        <v>0</v>
      </c>
      <c r="E22" s="44">
        <v>0</v>
      </c>
      <c r="F22" s="46">
        <v>105</v>
      </c>
      <c r="G22" s="46">
        <v>94</v>
      </c>
      <c r="H22" s="7">
        <v>0</v>
      </c>
      <c r="I22" s="7">
        <v>0</v>
      </c>
      <c r="J22" s="46">
        <v>2</v>
      </c>
      <c r="K22" s="46">
        <v>0</v>
      </c>
      <c r="L22" s="48">
        <f t="shared" si="0"/>
        <v>107</v>
      </c>
      <c r="M22" s="48">
        <f t="shared" si="1"/>
        <v>94</v>
      </c>
      <c r="N22" s="48">
        <f t="shared" si="2"/>
        <v>201</v>
      </c>
    </row>
    <row r="23" spans="1:14">
      <c r="A23" s="228"/>
      <c r="B23" s="228"/>
      <c r="C23" s="43" t="s">
        <v>7</v>
      </c>
      <c r="D23" s="44">
        <v>0</v>
      </c>
      <c r="E23" s="44">
        <v>0</v>
      </c>
      <c r="F23" s="46">
        <v>123</v>
      </c>
      <c r="G23" s="46">
        <v>149</v>
      </c>
      <c r="H23" s="46">
        <v>0</v>
      </c>
      <c r="I23" s="46">
        <v>0</v>
      </c>
      <c r="J23" s="46">
        <v>5</v>
      </c>
      <c r="K23" s="46">
        <v>11</v>
      </c>
      <c r="L23" s="48">
        <f t="shared" si="0"/>
        <v>128</v>
      </c>
      <c r="M23" s="48">
        <f t="shared" si="1"/>
        <v>160</v>
      </c>
      <c r="N23" s="48">
        <f t="shared" si="2"/>
        <v>288</v>
      </c>
    </row>
    <row r="24" spans="1:14">
      <c r="A24" s="228"/>
      <c r="B24" s="228"/>
      <c r="C24" s="43" t="s">
        <v>12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8">
        <f t="shared" si="0"/>
        <v>0</v>
      </c>
      <c r="M24" s="48">
        <f t="shared" si="1"/>
        <v>0</v>
      </c>
      <c r="N24" s="48">
        <f t="shared" si="2"/>
        <v>0</v>
      </c>
    </row>
    <row r="25" spans="1:14">
      <c r="A25" s="228"/>
      <c r="B25" s="228"/>
      <c r="C25" s="47" t="s">
        <v>51</v>
      </c>
      <c r="D25" s="47">
        <f>SUM(D20:D24)</f>
        <v>0</v>
      </c>
      <c r="E25" s="47">
        <f>SUM(E20:E24)</f>
        <v>0</v>
      </c>
      <c r="F25" s="47">
        <f>SUM(F20:F24)</f>
        <v>644</v>
      </c>
      <c r="G25" s="187">
        <f t="shared" ref="G25:K25" si="7">SUM(G20:G24)</f>
        <v>534</v>
      </c>
      <c r="H25" s="187">
        <f t="shared" si="7"/>
        <v>35</v>
      </c>
      <c r="I25" s="187">
        <f t="shared" si="7"/>
        <v>10</v>
      </c>
      <c r="J25" s="187">
        <f t="shared" si="7"/>
        <v>33</v>
      </c>
      <c r="K25" s="187">
        <f t="shared" si="7"/>
        <v>27</v>
      </c>
      <c r="L25" s="48">
        <f t="shared" si="0"/>
        <v>712</v>
      </c>
      <c r="M25" s="48">
        <f t="shared" si="1"/>
        <v>571</v>
      </c>
      <c r="N25" s="48">
        <f t="shared" si="2"/>
        <v>1283</v>
      </c>
    </row>
    <row r="26" spans="1:14">
      <c r="A26" s="228" t="s">
        <v>13</v>
      </c>
      <c r="B26" s="228"/>
      <c r="C26" s="43" t="s">
        <v>4</v>
      </c>
      <c r="D26" s="44">
        <v>0</v>
      </c>
      <c r="E26" s="44">
        <v>0</v>
      </c>
      <c r="F26" s="46">
        <v>92</v>
      </c>
      <c r="G26" s="46">
        <v>130</v>
      </c>
      <c r="H26" s="46">
        <v>20</v>
      </c>
      <c r="I26" s="46">
        <v>31</v>
      </c>
      <c r="J26" s="46">
        <v>5</v>
      </c>
      <c r="K26" s="46">
        <v>13</v>
      </c>
      <c r="L26" s="48">
        <f t="shared" si="0"/>
        <v>117</v>
      </c>
      <c r="M26" s="48">
        <f t="shared" si="1"/>
        <v>174</v>
      </c>
      <c r="N26" s="48">
        <f t="shared" si="2"/>
        <v>291</v>
      </c>
    </row>
    <row r="27" spans="1:14">
      <c r="A27" s="228"/>
      <c r="B27" s="228"/>
      <c r="C27" s="43" t="s">
        <v>5</v>
      </c>
      <c r="D27" s="44">
        <v>0</v>
      </c>
      <c r="E27" s="44">
        <v>0</v>
      </c>
      <c r="F27" s="46">
        <v>8</v>
      </c>
      <c r="G27" s="46">
        <v>6</v>
      </c>
      <c r="H27" s="44">
        <v>0</v>
      </c>
      <c r="I27" s="44">
        <v>0</v>
      </c>
      <c r="J27" s="46">
        <v>2</v>
      </c>
      <c r="K27" s="46">
        <v>0</v>
      </c>
      <c r="L27" s="48">
        <f t="shared" si="0"/>
        <v>10</v>
      </c>
      <c r="M27" s="48">
        <f t="shared" si="1"/>
        <v>6</v>
      </c>
      <c r="N27" s="48">
        <f t="shared" si="2"/>
        <v>16</v>
      </c>
    </row>
    <row r="28" spans="1:14">
      <c r="A28" s="228"/>
      <c r="B28" s="228"/>
      <c r="C28" s="43" t="s">
        <v>6</v>
      </c>
      <c r="D28" s="44">
        <v>0</v>
      </c>
      <c r="E28" s="44">
        <v>0</v>
      </c>
      <c r="F28" s="46">
        <v>32</v>
      </c>
      <c r="G28" s="46">
        <v>55</v>
      </c>
      <c r="H28" s="7">
        <v>0</v>
      </c>
      <c r="I28" s="7">
        <v>0</v>
      </c>
      <c r="J28" s="44">
        <v>0</v>
      </c>
      <c r="K28" s="44">
        <v>0</v>
      </c>
      <c r="L28" s="48">
        <f t="shared" si="0"/>
        <v>32</v>
      </c>
      <c r="M28" s="48">
        <f t="shared" si="1"/>
        <v>55</v>
      </c>
      <c r="N28" s="48">
        <f t="shared" si="2"/>
        <v>87</v>
      </c>
    </row>
    <row r="29" spans="1:14">
      <c r="A29" s="228"/>
      <c r="B29" s="228"/>
      <c r="C29" s="44" t="s">
        <v>7</v>
      </c>
      <c r="D29" s="44">
        <v>0</v>
      </c>
      <c r="E29" s="44">
        <v>0</v>
      </c>
      <c r="F29" s="46">
        <v>35</v>
      </c>
      <c r="G29" s="46">
        <v>87</v>
      </c>
      <c r="H29" s="46">
        <v>0</v>
      </c>
      <c r="I29" s="46">
        <v>0</v>
      </c>
      <c r="J29" s="46">
        <v>4</v>
      </c>
      <c r="K29" s="46">
        <v>7</v>
      </c>
      <c r="L29" s="48">
        <f t="shared" si="0"/>
        <v>39</v>
      </c>
      <c r="M29" s="48">
        <f t="shared" si="1"/>
        <v>94</v>
      </c>
      <c r="N29" s="48">
        <f t="shared" si="2"/>
        <v>133</v>
      </c>
    </row>
    <row r="30" spans="1:14">
      <c r="A30" s="228"/>
      <c r="B30" s="228"/>
      <c r="C30" s="47" t="s">
        <v>51</v>
      </c>
      <c r="D30" s="47">
        <f>SUM(D26:D29)</f>
        <v>0</v>
      </c>
      <c r="E30" s="47">
        <f>SUM(E26:E29)</f>
        <v>0</v>
      </c>
      <c r="F30" s="47">
        <f>SUM(F26:F29)</f>
        <v>167</v>
      </c>
      <c r="G30" s="187">
        <f t="shared" ref="G30:K30" si="8">SUM(G26:G29)</f>
        <v>278</v>
      </c>
      <c r="H30" s="187">
        <f t="shared" si="8"/>
        <v>20</v>
      </c>
      <c r="I30" s="187">
        <f t="shared" si="8"/>
        <v>31</v>
      </c>
      <c r="J30" s="187">
        <f t="shared" si="8"/>
        <v>11</v>
      </c>
      <c r="K30" s="187">
        <f t="shared" si="8"/>
        <v>20</v>
      </c>
      <c r="L30" s="188">
        <f t="shared" si="0"/>
        <v>198</v>
      </c>
      <c r="M30" s="48">
        <f t="shared" si="1"/>
        <v>329</v>
      </c>
      <c r="N30" s="48">
        <f t="shared" si="2"/>
        <v>527</v>
      </c>
    </row>
    <row r="31" spans="1:14" ht="32.25" customHeight="1">
      <c r="A31" s="228" t="s">
        <v>184</v>
      </c>
      <c r="B31" s="228"/>
      <c r="C31" s="43" t="s">
        <v>4</v>
      </c>
      <c r="D31" s="44">
        <v>0</v>
      </c>
      <c r="E31" s="44">
        <v>0</v>
      </c>
      <c r="F31" s="46">
        <v>547</v>
      </c>
      <c r="G31" s="46">
        <v>169</v>
      </c>
      <c r="H31" s="44">
        <v>0</v>
      </c>
      <c r="I31" s="44">
        <v>0</v>
      </c>
      <c r="J31" s="46">
        <v>47</v>
      </c>
      <c r="K31" s="46">
        <v>21</v>
      </c>
      <c r="L31" s="48">
        <f t="shared" si="0"/>
        <v>594</v>
      </c>
      <c r="M31" s="48">
        <f t="shared" si="1"/>
        <v>190</v>
      </c>
      <c r="N31" s="48">
        <f t="shared" si="2"/>
        <v>784</v>
      </c>
    </row>
    <row r="32" spans="1:14">
      <c r="A32" s="228"/>
      <c r="B32" s="228"/>
      <c r="C32" s="43" t="s">
        <v>5</v>
      </c>
      <c r="D32" s="44">
        <v>0</v>
      </c>
      <c r="E32" s="44">
        <v>0</v>
      </c>
      <c r="F32" s="44">
        <v>82</v>
      </c>
      <c r="G32" s="44">
        <v>29</v>
      </c>
      <c r="H32" s="44">
        <v>0</v>
      </c>
      <c r="I32" s="44">
        <v>0</v>
      </c>
      <c r="J32" s="44">
        <v>2</v>
      </c>
      <c r="K32" s="44">
        <v>1</v>
      </c>
      <c r="L32" s="48">
        <f t="shared" si="0"/>
        <v>84</v>
      </c>
      <c r="M32" s="48">
        <f t="shared" si="1"/>
        <v>30</v>
      </c>
      <c r="N32" s="48">
        <f t="shared" si="2"/>
        <v>114</v>
      </c>
    </row>
    <row r="33" spans="1:14">
      <c r="A33" s="228"/>
      <c r="B33" s="228"/>
      <c r="C33" s="43" t="s">
        <v>6</v>
      </c>
      <c r="D33" s="44">
        <v>0</v>
      </c>
      <c r="E33" s="44">
        <v>0</v>
      </c>
      <c r="F33" s="46">
        <v>271</v>
      </c>
      <c r="G33" s="46">
        <v>124</v>
      </c>
      <c r="H33" s="7">
        <v>0</v>
      </c>
      <c r="I33" s="7">
        <v>0</v>
      </c>
      <c r="J33" s="46">
        <v>4</v>
      </c>
      <c r="K33" s="46">
        <v>0</v>
      </c>
      <c r="L33" s="48">
        <f t="shared" si="0"/>
        <v>275</v>
      </c>
      <c r="M33" s="48">
        <f t="shared" si="1"/>
        <v>124</v>
      </c>
      <c r="N33" s="48">
        <f t="shared" si="2"/>
        <v>399</v>
      </c>
    </row>
    <row r="34" spans="1:14">
      <c r="A34" s="228"/>
      <c r="B34" s="228"/>
      <c r="C34" s="43" t="s">
        <v>7</v>
      </c>
      <c r="D34" s="46">
        <v>20</v>
      </c>
      <c r="E34" s="46">
        <v>3</v>
      </c>
      <c r="F34" s="46">
        <v>51</v>
      </c>
      <c r="G34" s="46">
        <v>10</v>
      </c>
      <c r="H34" s="46">
        <v>0</v>
      </c>
      <c r="I34" s="46">
        <v>0</v>
      </c>
      <c r="J34" s="46">
        <v>4</v>
      </c>
      <c r="K34" s="46">
        <v>1</v>
      </c>
      <c r="L34" s="48">
        <f t="shared" si="0"/>
        <v>75</v>
      </c>
      <c r="M34" s="48">
        <f t="shared" si="1"/>
        <v>14</v>
      </c>
      <c r="N34" s="48">
        <f t="shared" si="2"/>
        <v>89</v>
      </c>
    </row>
    <row r="35" spans="1:14">
      <c r="A35" s="228"/>
      <c r="B35" s="228"/>
      <c r="C35" s="47" t="s">
        <v>51</v>
      </c>
      <c r="D35" s="47">
        <f>SUM(D31:D34)</f>
        <v>20</v>
      </c>
      <c r="E35" s="47">
        <f>SUM(E31:E34)</f>
        <v>3</v>
      </c>
      <c r="F35" s="47">
        <f>SUM(F31:F34)</f>
        <v>951</v>
      </c>
      <c r="G35" s="47">
        <f>SUM(G31:G34)</f>
        <v>332</v>
      </c>
      <c r="H35" s="47">
        <v>0</v>
      </c>
      <c r="I35" s="47">
        <v>0</v>
      </c>
      <c r="J35" s="47">
        <f>SUM(J31:J34)</f>
        <v>57</v>
      </c>
      <c r="K35" s="47">
        <f>SUM(K31:K34)</f>
        <v>23</v>
      </c>
      <c r="L35" s="48">
        <f t="shared" si="0"/>
        <v>1028</v>
      </c>
      <c r="M35" s="48">
        <f t="shared" si="1"/>
        <v>358</v>
      </c>
      <c r="N35" s="48">
        <f t="shared" si="2"/>
        <v>1386</v>
      </c>
    </row>
    <row r="36" spans="1:14" ht="18.75" customHeight="1">
      <c r="A36" s="228" t="s">
        <v>15</v>
      </c>
      <c r="B36" s="228"/>
      <c r="C36" s="43" t="s">
        <v>4</v>
      </c>
      <c r="D36" s="44">
        <v>0</v>
      </c>
      <c r="E36" s="44">
        <v>0</v>
      </c>
      <c r="F36" s="46">
        <v>137</v>
      </c>
      <c r="G36" s="46">
        <v>52</v>
      </c>
      <c r="H36" s="44">
        <v>0</v>
      </c>
      <c r="I36" s="44">
        <v>0</v>
      </c>
      <c r="J36" s="46">
        <v>5</v>
      </c>
      <c r="K36" s="46">
        <v>0</v>
      </c>
      <c r="L36" s="48">
        <f t="shared" si="0"/>
        <v>142</v>
      </c>
      <c r="M36" s="48">
        <f t="shared" si="1"/>
        <v>52</v>
      </c>
      <c r="N36" s="48">
        <f t="shared" si="2"/>
        <v>194</v>
      </c>
    </row>
    <row r="37" spans="1:14">
      <c r="A37" s="228"/>
      <c r="B37" s="228"/>
      <c r="C37" s="44" t="s">
        <v>5</v>
      </c>
      <c r="D37" s="44">
        <v>0</v>
      </c>
      <c r="E37" s="44">
        <v>0</v>
      </c>
      <c r="F37" s="46">
        <v>10</v>
      </c>
      <c r="G37" s="46">
        <v>3</v>
      </c>
      <c r="H37" s="44">
        <v>0</v>
      </c>
      <c r="I37" s="44">
        <v>0</v>
      </c>
      <c r="J37" s="44">
        <v>0</v>
      </c>
      <c r="K37" s="44">
        <v>0</v>
      </c>
      <c r="L37" s="48">
        <f t="shared" si="0"/>
        <v>10</v>
      </c>
      <c r="M37" s="48">
        <f t="shared" si="1"/>
        <v>3</v>
      </c>
      <c r="N37" s="48">
        <f t="shared" si="2"/>
        <v>13</v>
      </c>
    </row>
    <row r="38" spans="1:14">
      <c r="A38" s="228"/>
      <c r="B38" s="228"/>
      <c r="C38" s="44" t="s">
        <v>6</v>
      </c>
      <c r="D38" s="44">
        <v>0</v>
      </c>
      <c r="E38" s="44">
        <v>0</v>
      </c>
      <c r="F38" s="46">
        <v>33</v>
      </c>
      <c r="G38" s="46">
        <v>11</v>
      </c>
      <c r="H38" s="7">
        <v>0</v>
      </c>
      <c r="I38" s="7">
        <v>0</v>
      </c>
      <c r="J38" s="44">
        <v>0</v>
      </c>
      <c r="K38" s="44">
        <v>0</v>
      </c>
      <c r="L38" s="48">
        <f t="shared" si="0"/>
        <v>33</v>
      </c>
      <c r="M38" s="48">
        <f t="shared" si="1"/>
        <v>11</v>
      </c>
      <c r="N38" s="48">
        <f t="shared" si="2"/>
        <v>44</v>
      </c>
    </row>
    <row r="39" spans="1:14">
      <c r="A39" s="228"/>
      <c r="B39" s="228"/>
      <c r="C39" s="44" t="s">
        <v>7</v>
      </c>
      <c r="D39" s="44">
        <v>0</v>
      </c>
      <c r="E39" s="44">
        <v>0</v>
      </c>
      <c r="F39" s="46">
        <v>15</v>
      </c>
      <c r="G39" s="46">
        <v>11</v>
      </c>
      <c r="H39" s="44">
        <v>0</v>
      </c>
      <c r="I39" s="44">
        <v>0</v>
      </c>
      <c r="J39" s="44">
        <v>0</v>
      </c>
      <c r="K39" s="44">
        <v>0</v>
      </c>
      <c r="L39" s="48">
        <f t="shared" si="0"/>
        <v>15</v>
      </c>
      <c r="M39" s="48">
        <f t="shared" si="1"/>
        <v>11</v>
      </c>
      <c r="N39" s="48">
        <f t="shared" si="2"/>
        <v>26</v>
      </c>
    </row>
    <row r="40" spans="1:14">
      <c r="A40" s="228"/>
      <c r="B40" s="228"/>
      <c r="C40" s="43" t="s">
        <v>8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8">
        <f t="shared" si="0"/>
        <v>0</v>
      </c>
      <c r="M40" s="48">
        <f t="shared" si="1"/>
        <v>0</v>
      </c>
      <c r="N40" s="48">
        <f t="shared" si="2"/>
        <v>0</v>
      </c>
    </row>
    <row r="41" spans="1:14">
      <c r="A41" s="228"/>
      <c r="B41" s="228"/>
      <c r="C41" s="47" t="s">
        <v>51</v>
      </c>
      <c r="D41" s="47">
        <f>SUM(D36:D40)</f>
        <v>0</v>
      </c>
      <c r="E41" s="47">
        <f>SUM(E36:E40)</f>
        <v>0</v>
      </c>
      <c r="F41" s="47">
        <f>SUM(F36:F40)</f>
        <v>195</v>
      </c>
      <c r="G41" s="47">
        <f>SUM(G36:G40)</f>
        <v>77</v>
      </c>
      <c r="H41" s="47">
        <v>0</v>
      </c>
      <c r="I41" s="47">
        <v>0</v>
      </c>
      <c r="J41" s="47">
        <f>SUM(J36:J40)</f>
        <v>5</v>
      </c>
      <c r="K41" s="47">
        <f>SUM(K36:K40)</f>
        <v>0</v>
      </c>
      <c r="L41" s="48">
        <f t="shared" si="0"/>
        <v>200</v>
      </c>
      <c r="M41" s="48">
        <f t="shared" si="1"/>
        <v>77</v>
      </c>
      <c r="N41" s="48">
        <f t="shared" si="2"/>
        <v>277</v>
      </c>
    </row>
    <row r="42" spans="1:14">
      <c r="A42" s="228" t="s">
        <v>56</v>
      </c>
      <c r="B42" s="228"/>
      <c r="C42" s="44" t="s">
        <v>6</v>
      </c>
      <c r="D42" s="44">
        <v>0</v>
      </c>
      <c r="E42" s="44">
        <v>0</v>
      </c>
      <c r="F42" s="7">
        <v>0</v>
      </c>
      <c r="G42" s="7">
        <v>0</v>
      </c>
      <c r="H42" s="7">
        <v>0</v>
      </c>
      <c r="I42" s="7">
        <v>0</v>
      </c>
      <c r="J42" s="44">
        <v>0</v>
      </c>
      <c r="K42" s="44">
        <v>0</v>
      </c>
      <c r="L42" s="48">
        <f t="shared" si="0"/>
        <v>0</v>
      </c>
      <c r="M42" s="48">
        <f t="shared" si="1"/>
        <v>0</v>
      </c>
      <c r="N42" s="48">
        <f t="shared" si="2"/>
        <v>0</v>
      </c>
    </row>
    <row r="43" spans="1:14">
      <c r="A43" s="228" t="s">
        <v>18</v>
      </c>
      <c r="B43" s="228"/>
      <c r="C43" s="44" t="s">
        <v>5</v>
      </c>
      <c r="D43" s="44">
        <v>0</v>
      </c>
      <c r="E43" s="44">
        <v>0</v>
      </c>
      <c r="F43" s="46">
        <v>4</v>
      </c>
      <c r="G43" s="46">
        <v>6</v>
      </c>
      <c r="H43" s="44">
        <v>0</v>
      </c>
      <c r="I43" s="44">
        <v>0</v>
      </c>
      <c r="J43" s="44">
        <v>0</v>
      </c>
      <c r="K43" s="44">
        <v>0</v>
      </c>
      <c r="L43" s="48">
        <f t="shared" si="0"/>
        <v>4</v>
      </c>
      <c r="M43" s="48">
        <f t="shared" si="1"/>
        <v>6</v>
      </c>
      <c r="N43" s="48">
        <f t="shared" si="2"/>
        <v>10</v>
      </c>
    </row>
    <row r="44" spans="1:14">
      <c r="A44" s="228"/>
      <c r="B44" s="228"/>
      <c r="C44" s="44" t="s">
        <v>6</v>
      </c>
      <c r="D44" s="44">
        <v>0</v>
      </c>
      <c r="E44" s="44">
        <v>0</v>
      </c>
      <c r="F44" s="46">
        <v>62</v>
      </c>
      <c r="G44" s="46">
        <v>19</v>
      </c>
      <c r="H44" s="7">
        <v>0</v>
      </c>
      <c r="I44" s="7">
        <v>0</v>
      </c>
      <c r="J44" s="44">
        <v>0</v>
      </c>
      <c r="K44" s="44">
        <v>0</v>
      </c>
      <c r="L44" s="48">
        <f t="shared" si="0"/>
        <v>62</v>
      </c>
      <c r="M44" s="48">
        <f t="shared" si="1"/>
        <v>19</v>
      </c>
      <c r="N44" s="48">
        <f t="shared" si="2"/>
        <v>81</v>
      </c>
    </row>
    <row r="45" spans="1:14">
      <c r="A45" s="228"/>
      <c r="B45" s="228"/>
      <c r="C45" s="47" t="s">
        <v>51</v>
      </c>
      <c r="D45" s="47">
        <f>SUM(D43:D44)</f>
        <v>0</v>
      </c>
      <c r="E45" s="47">
        <f t="shared" ref="E45:K45" si="9">SUM(E43:E44)</f>
        <v>0</v>
      </c>
      <c r="F45" s="47">
        <f t="shared" si="9"/>
        <v>66</v>
      </c>
      <c r="G45" s="47">
        <f t="shared" si="9"/>
        <v>25</v>
      </c>
      <c r="H45" s="47">
        <v>0</v>
      </c>
      <c r="I45" s="47">
        <v>0</v>
      </c>
      <c r="J45" s="47">
        <f t="shared" si="9"/>
        <v>0</v>
      </c>
      <c r="K45" s="47">
        <f t="shared" si="9"/>
        <v>0</v>
      </c>
      <c r="L45" s="48">
        <f t="shared" si="0"/>
        <v>66</v>
      </c>
      <c r="M45" s="48">
        <f t="shared" si="1"/>
        <v>25</v>
      </c>
      <c r="N45" s="48">
        <f t="shared" si="2"/>
        <v>91</v>
      </c>
    </row>
    <row r="46" spans="1:14">
      <c r="A46" s="225" t="s">
        <v>19</v>
      </c>
      <c r="B46" s="225"/>
      <c r="C46" s="43" t="s">
        <v>7</v>
      </c>
      <c r="D46" s="46">
        <v>2</v>
      </c>
      <c r="E46" s="46">
        <v>0</v>
      </c>
      <c r="F46" s="46">
        <v>77</v>
      </c>
      <c r="G46" s="46">
        <v>35</v>
      </c>
      <c r="H46" s="44">
        <v>0</v>
      </c>
      <c r="I46" s="44">
        <v>0</v>
      </c>
      <c r="J46" s="46">
        <v>5</v>
      </c>
      <c r="K46" s="46">
        <v>4</v>
      </c>
      <c r="L46" s="48">
        <f t="shared" si="0"/>
        <v>84</v>
      </c>
      <c r="M46" s="48">
        <f t="shared" si="1"/>
        <v>39</v>
      </c>
      <c r="N46" s="48">
        <f t="shared" si="2"/>
        <v>123</v>
      </c>
    </row>
    <row r="47" spans="1:14">
      <c r="A47" s="225"/>
      <c r="B47" s="225"/>
      <c r="C47" s="43" t="s">
        <v>8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8">
        <f t="shared" si="0"/>
        <v>0</v>
      </c>
      <c r="M47" s="48">
        <f t="shared" si="1"/>
        <v>0</v>
      </c>
      <c r="N47" s="48">
        <f t="shared" si="2"/>
        <v>0</v>
      </c>
    </row>
    <row r="48" spans="1:14">
      <c r="A48" s="225"/>
      <c r="B48" s="225"/>
      <c r="C48" s="47" t="s">
        <v>51</v>
      </c>
      <c r="D48" s="47">
        <f>SUM(D46:D47)</f>
        <v>2</v>
      </c>
      <c r="E48" s="47">
        <f t="shared" ref="E48:K48" si="10">SUM(E46:E47)</f>
        <v>0</v>
      </c>
      <c r="F48" s="47">
        <f t="shared" si="10"/>
        <v>77</v>
      </c>
      <c r="G48" s="47">
        <f t="shared" si="10"/>
        <v>35</v>
      </c>
      <c r="H48" s="47">
        <v>0</v>
      </c>
      <c r="I48" s="47">
        <v>0</v>
      </c>
      <c r="J48" s="47">
        <f t="shared" si="10"/>
        <v>5</v>
      </c>
      <c r="K48" s="47">
        <f t="shared" si="10"/>
        <v>4</v>
      </c>
      <c r="L48" s="48">
        <f t="shared" si="0"/>
        <v>84</v>
      </c>
      <c r="M48" s="48">
        <f t="shared" si="1"/>
        <v>39</v>
      </c>
      <c r="N48" s="48">
        <f t="shared" si="2"/>
        <v>123</v>
      </c>
    </row>
    <row r="49" spans="1:14">
      <c r="A49" s="228" t="s">
        <v>20</v>
      </c>
      <c r="B49" s="228"/>
      <c r="C49" s="43" t="s">
        <v>4</v>
      </c>
      <c r="D49" s="44">
        <v>0</v>
      </c>
      <c r="E49" s="44">
        <v>0</v>
      </c>
      <c r="F49" s="46">
        <v>233</v>
      </c>
      <c r="G49" s="46">
        <v>234</v>
      </c>
      <c r="H49" s="44">
        <v>0</v>
      </c>
      <c r="I49" s="44">
        <v>0</v>
      </c>
      <c r="J49" s="46">
        <v>98</v>
      </c>
      <c r="K49" s="46">
        <v>57</v>
      </c>
      <c r="L49" s="48">
        <f t="shared" si="0"/>
        <v>331</v>
      </c>
      <c r="M49" s="48">
        <f t="shared" si="1"/>
        <v>291</v>
      </c>
      <c r="N49" s="48">
        <f t="shared" si="2"/>
        <v>622</v>
      </c>
    </row>
    <row r="50" spans="1:14">
      <c r="A50" s="228"/>
      <c r="B50" s="228"/>
      <c r="C50" s="44" t="s">
        <v>5</v>
      </c>
      <c r="D50" s="44">
        <v>0</v>
      </c>
      <c r="E50" s="44">
        <v>0</v>
      </c>
      <c r="F50" s="46">
        <v>20</v>
      </c>
      <c r="G50" s="46">
        <v>9</v>
      </c>
      <c r="H50" s="44">
        <v>0</v>
      </c>
      <c r="I50" s="44">
        <v>0</v>
      </c>
      <c r="J50" s="46">
        <v>12</v>
      </c>
      <c r="K50" s="46">
        <v>5</v>
      </c>
      <c r="L50" s="48">
        <f t="shared" si="0"/>
        <v>32</v>
      </c>
      <c r="M50" s="48">
        <f t="shared" si="1"/>
        <v>14</v>
      </c>
      <c r="N50" s="48">
        <f t="shared" si="2"/>
        <v>46</v>
      </c>
    </row>
    <row r="51" spans="1:14">
      <c r="A51" s="228"/>
      <c r="B51" s="228"/>
      <c r="C51" s="44" t="s">
        <v>6</v>
      </c>
      <c r="D51" s="44">
        <v>0</v>
      </c>
      <c r="E51" s="44">
        <v>0</v>
      </c>
      <c r="F51" s="46">
        <v>133</v>
      </c>
      <c r="G51" s="46">
        <v>130</v>
      </c>
      <c r="H51" s="7">
        <v>0</v>
      </c>
      <c r="I51" s="7">
        <v>0</v>
      </c>
      <c r="J51" s="46">
        <v>11</v>
      </c>
      <c r="K51" s="46">
        <v>6</v>
      </c>
      <c r="L51" s="48">
        <f t="shared" si="0"/>
        <v>144</v>
      </c>
      <c r="M51" s="48">
        <f t="shared" si="1"/>
        <v>136</v>
      </c>
      <c r="N51" s="48">
        <f t="shared" si="2"/>
        <v>280</v>
      </c>
    </row>
    <row r="52" spans="1:14">
      <c r="A52" s="228"/>
      <c r="B52" s="228"/>
      <c r="C52" s="44" t="s">
        <v>7</v>
      </c>
      <c r="D52" s="44">
        <v>0</v>
      </c>
      <c r="E52" s="44">
        <v>0</v>
      </c>
      <c r="F52" s="46">
        <v>37</v>
      </c>
      <c r="G52" s="46">
        <v>61</v>
      </c>
      <c r="H52" s="46">
        <v>0</v>
      </c>
      <c r="I52" s="46">
        <v>0</v>
      </c>
      <c r="J52" s="46">
        <v>16</v>
      </c>
      <c r="K52" s="46">
        <v>10</v>
      </c>
      <c r="L52" s="48">
        <f t="shared" si="0"/>
        <v>53</v>
      </c>
      <c r="M52" s="48">
        <f t="shared" si="1"/>
        <v>71</v>
      </c>
      <c r="N52" s="48">
        <f t="shared" si="2"/>
        <v>124</v>
      </c>
    </row>
    <row r="53" spans="1:14">
      <c r="A53" s="228"/>
      <c r="B53" s="228"/>
      <c r="C53" s="44" t="s">
        <v>8</v>
      </c>
      <c r="D53" s="44">
        <v>0</v>
      </c>
      <c r="E53" s="44">
        <v>0</v>
      </c>
      <c r="F53" s="46">
        <v>146</v>
      </c>
      <c r="G53" s="46">
        <v>93</v>
      </c>
      <c r="H53" s="44">
        <v>0</v>
      </c>
      <c r="I53" s="44">
        <v>0</v>
      </c>
      <c r="J53" s="46">
        <v>17</v>
      </c>
      <c r="K53" s="46">
        <v>6</v>
      </c>
      <c r="L53" s="48">
        <f t="shared" si="0"/>
        <v>163</v>
      </c>
      <c r="M53" s="48">
        <f t="shared" si="1"/>
        <v>99</v>
      </c>
      <c r="N53" s="48">
        <f t="shared" si="2"/>
        <v>262</v>
      </c>
    </row>
    <row r="54" spans="1:14">
      <c r="A54" s="228"/>
      <c r="B54" s="228"/>
      <c r="C54" s="47" t="s">
        <v>51</v>
      </c>
      <c r="D54" s="47">
        <f>SUM(D49:D53)</f>
        <v>0</v>
      </c>
      <c r="E54" s="47">
        <f>SUM(E49:E53)</f>
        <v>0</v>
      </c>
      <c r="F54" s="47">
        <f>SUM(F49:F53)</f>
        <v>569</v>
      </c>
      <c r="G54" s="47">
        <f>SUM(G49:G53)</f>
        <v>527</v>
      </c>
      <c r="H54" s="47">
        <v>0</v>
      </c>
      <c r="I54" s="47">
        <v>0</v>
      </c>
      <c r="J54" s="47">
        <f>SUM(J49:J53)</f>
        <v>154</v>
      </c>
      <c r="K54" s="47">
        <f>SUM(K49:K53)</f>
        <v>84</v>
      </c>
      <c r="L54" s="48">
        <f t="shared" si="0"/>
        <v>723</v>
      </c>
      <c r="M54" s="48">
        <f t="shared" si="1"/>
        <v>611</v>
      </c>
      <c r="N54" s="48">
        <f t="shared" si="2"/>
        <v>1334</v>
      </c>
    </row>
    <row r="55" spans="1:14" ht="22.5" customHeight="1">
      <c r="A55" s="228" t="s">
        <v>25</v>
      </c>
      <c r="B55" s="228"/>
      <c r="C55" s="44" t="s">
        <v>7</v>
      </c>
      <c r="D55" s="44">
        <v>0</v>
      </c>
      <c r="E55" s="44">
        <v>0</v>
      </c>
      <c r="F55" s="46">
        <v>173</v>
      </c>
      <c r="G55" s="46">
        <v>21</v>
      </c>
      <c r="H55" s="46">
        <v>0</v>
      </c>
      <c r="I55" s="46">
        <v>0</v>
      </c>
      <c r="J55" s="46">
        <v>28</v>
      </c>
      <c r="K55" s="46">
        <v>5</v>
      </c>
      <c r="L55" s="48">
        <f t="shared" si="0"/>
        <v>201</v>
      </c>
      <c r="M55" s="48">
        <f t="shared" si="1"/>
        <v>26</v>
      </c>
      <c r="N55" s="48">
        <f t="shared" si="2"/>
        <v>227</v>
      </c>
    </row>
    <row r="56" spans="1:14">
      <c r="A56" s="228" t="s">
        <v>26</v>
      </c>
      <c r="B56" s="228"/>
      <c r="C56" s="43" t="s">
        <v>4</v>
      </c>
      <c r="D56" s="44">
        <v>0</v>
      </c>
      <c r="E56" s="44">
        <v>0</v>
      </c>
      <c r="F56" s="46">
        <v>396</v>
      </c>
      <c r="G56" s="46">
        <v>193</v>
      </c>
      <c r="H56" s="46">
        <v>21</v>
      </c>
      <c r="I56" s="46">
        <v>8</v>
      </c>
      <c r="J56" s="46">
        <v>129</v>
      </c>
      <c r="K56" s="46">
        <v>55</v>
      </c>
      <c r="L56" s="48">
        <f t="shared" si="0"/>
        <v>546</v>
      </c>
      <c r="M56" s="48">
        <f t="shared" si="1"/>
        <v>256</v>
      </c>
      <c r="N56" s="48">
        <f t="shared" si="2"/>
        <v>802</v>
      </c>
    </row>
    <row r="57" spans="1:14">
      <c r="A57" s="228"/>
      <c r="B57" s="228"/>
      <c r="C57" s="44" t="s">
        <v>5</v>
      </c>
      <c r="D57" s="44">
        <v>0</v>
      </c>
      <c r="E57" s="44">
        <v>0</v>
      </c>
      <c r="F57" s="46">
        <v>43</v>
      </c>
      <c r="G57" s="46">
        <v>34</v>
      </c>
      <c r="H57" s="44">
        <v>0</v>
      </c>
      <c r="I57" s="44">
        <v>0</v>
      </c>
      <c r="J57" s="46">
        <v>22</v>
      </c>
      <c r="K57" s="46">
        <v>10</v>
      </c>
      <c r="L57" s="48">
        <f t="shared" si="0"/>
        <v>65</v>
      </c>
      <c r="M57" s="48">
        <f t="shared" si="1"/>
        <v>44</v>
      </c>
      <c r="N57" s="48">
        <f t="shared" si="2"/>
        <v>109</v>
      </c>
    </row>
    <row r="58" spans="1:14">
      <c r="A58" s="228"/>
      <c r="B58" s="228"/>
      <c r="C58" s="44" t="s">
        <v>6</v>
      </c>
      <c r="D58" s="44">
        <v>0</v>
      </c>
      <c r="E58" s="44">
        <v>0</v>
      </c>
      <c r="F58" s="46">
        <v>80</v>
      </c>
      <c r="G58" s="46">
        <v>67</v>
      </c>
      <c r="H58" s="7">
        <v>0</v>
      </c>
      <c r="I58" s="7">
        <v>0</v>
      </c>
      <c r="J58" s="46">
        <v>2</v>
      </c>
      <c r="K58" s="46">
        <v>3</v>
      </c>
      <c r="L58" s="48">
        <f t="shared" si="0"/>
        <v>82</v>
      </c>
      <c r="M58" s="48">
        <f t="shared" si="1"/>
        <v>70</v>
      </c>
      <c r="N58" s="48">
        <f t="shared" si="2"/>
        <v>152</v>
      </c>
    </row>
    <row r="59" spans="1:14">
      <c r="A59" s="228"/>
      <c r="B59" s="228"/>
      <c r="C59" s="44" t="s">
        <v>7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8">
        <f t="shared" si="0"/>
        <v>0</v>
      </c>
      <c r="M59" s="48">
        <f t="shared" si="1"/>
        <v>0</v>
      </c>
      <c r="N59" s="48">
        <f t="shared" si="2"/>
        <v>0</v>
      </c>
    </row>
    <row r="60" spans="1:14">
      <c r="A60" s="228"/>
      <c r="B60" s="228"/>
      <c r="C60" s="44" t="s">
        <v>8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8">
        <f t="shared" si="0"/>
        <v>0</v>
      </c>
      <c r="M60" s="48">
        <f t="shared" si="1"/>
        <v>0</v>
      </c>
      <c r="N60" s="48">
        <f t="shared" si="2"/>
        <v>0</v>
      </c>
    </row>
    <row r="61" spans="1:14" ht="55.5">
      <c r="A61" s="228"/>
      <c r="B61" s="228"/>
      <c r="C61" s="44" t="s">
        <v>17</v>
      </c>
      <c r="D61" s="44">
        <v>0</v>
      </c>
      <c r="E61" s="44">
        <v>0</v>
      </c>
      <c r="F61" s="46">
        <v>14</v>
      </c>
      <c r="G61" s="46">
        <v>8</v>
      </c>
      <c r="H61" s="44">
        <v>0</v>
      </c>
      <c r="I61" s="44">
        <v>0</v>
      </c>
      <c r="J61" s="44">
        <v>0</v>
      </c>
      <c r="K61" s="44">
        <v>0</v>
      </c>
      <c r="L61" s="48">
        <f t="shared" si="0"/>
        <v>14</v>
      </c>
      <c r="M61" s="48">
        <f t="shared" si="1"/>
        <v>8</v>
      </c>
      <c r="N61" s="48">
        <f t="shared" si="2"/>
        <v>22</v>
      </c>
    </row>
    <row r="62" spans="1:14">
      <c r="A62" s="228"/>
      <c r="B62" s="228"/>
      <c r="C62" s="47" t="s">
        <v>51</v>
      </c>
      <c r="D62" s="47">
        <f>SUM(D56:D61)</f>
        <v>0</v>
      </c>
      <c r="E62" s="47">
        <f>SUM(E56:E61)</f>
        <v>0</v>
      </c>
      <c r="F62" s="47">
        <f>SUM(F56:F61)</f>
        <v>533</v>
      </c>
      <c r="G62" s="47">
        <f>SUM(G56:G61)</f>
        <v>302</v>
      </c>
      <c r="H62" s="216">
        <f t="shared" ref="H62:I62" si="11">SUM(H56:H61)</f>
        <v>21</v>
      </c>
      <c r="I62" s="216">
        <f t="shared" si="11"/>
        <v>8</v>
      </c>
      <c r="J62" s="47">
        <f>SUM(J56:J61)</f>
        <v>153</v>
      </c>
      <c r="K62" s="47">
        <f>SUM(K56:K61)</f>
        <v>68</v>
      </c>
      <c r="L62" s="48">
        <f t="shared" si="0"/>
        <v>707</v>
      </c>
      <c r="M62" s="48">
        <f t="shared" si="1"/>
        <v>378</v>
      </c>
      <c r="N62" s="48">
        <f t="shared" si="2"/>
        <v>1085</v>
      </c>
    </row>
    <row r="63" spans="1:14">
      <c r="A63" s="228" t="s">
        <v>183</v>
      </c>
      <c r="B63" s="228"/>
      <c r="C63" s="43" t="s">
        <v>4</v>
      </c>
      <c r="D63" s="46">
        <v>39</v>
      </c>
      <c r="E63" s="46">
        <v>73</v>
      </c>
      <c r="F63" s="46">
        <v>424</v>
      </c>
      <c r="G63" s="46">
        <v>569</v>
      </c>
      <c r="H63" s="44">
        <v>0</v>
      </c>
      <c r="I63" s="44">
        <v>0</v>
      </c>
      <c r="J63" s="46">
        <v>151</v>
      </c>
      <c r="K63" s="46">
        <v>85</v>
      </c>
      <c r="L63" s="48">
        <f t="shared" si="0"/>
        <v>614</v>
      </c>
      <c r="M63" s="48">
        <f t="shared" si="1"/>
        <v>727</v>
      </c>
      <c r="N63" s="48">
        <f t="shared" si="2"/>
        <v>1341</v>
      </c>
    </row>
    <row r="64" spans="1:14">
      <c r="A64" s="228"/>
      <c r="B64" s="228"/>
      <c r="C64" s="43" t="s">
        <v>5</v>
      </c>
      <c r="D64" s="44">
        <v>0</v>
      </c>
      <c r="E64" s="44">
        <v>0</v>
      </c>
      <c r="F64" s="46">
        <v>68</v>
      </c>
      <c r="G64" s="46">
        <v>61</v>
      </c>
      <c r="H64" s="44">
        <v>0</v>
      </c>
      <c r="I64" s="44">
        <v>0</v>
      </c>
      <c r="J64" s="46">
        <v>7</v>
      </c>
      <c r="K64" s="46">
        <v>1</v>
      </c>
      <c r="L64" s="48">
        <f t="shared" si="0"/>
        <v>75</v>
      </c>
      <c r="M64" s="48">
        <f t="shared" si="1"/>
        <v>62</v>
      </c>
      <c r="N64" s="48">
        <f t="shared" si="2"/>
        <v>137</v>
      </c>
    </row>
    <row r="65" spans="1:14">
      <c r="A65" s="228"/>
      <c r="B65" s="228"/>
      <c r="C65" s="43" t="s">
        <v>6</v>
      </c>
      <c r="D65" s="44">
        <v>0</v>
      </c>
      <c r="E65" s="44">
        <v>0</v>
      </c>
      <c r="F65" s="46">
        <v>179</v>
      </c>
      <c r="G65" s="46">
        <v>213</v>
      </c>
      <c r="H65" s="7">
        <v>0</v>
      </c>
      <c r="I65" s="7">
        <v>0</v>
      </c>
      <c r="J65" s="46">
        <v>18</v>
      </c>
      <c r="K65" s="46">
        <v>14</v>
      </c>
      <c r="L65" s="48">
        <f t="shared" si="0"/>
        <v>197</v>
      </c>
      <c r="M65" s="48">
        <f t="shared" si="1"/>
        <v>227</v>
      </c>
      <c r="N65" s="48">
        <f t="shared" si="2"/>
        <v>424</v>
      </c>
    </row>
    <row r="66" spans="1:14">
      <c r="A66" s="228"/>
      <c r="B66" s="228"/>
      <c r="C66" s="43" t="s">
        <v>7</v>
      </c>
      <c r="D66" s="46">
        <v>15</v>
      </c>
      <c r="E66" s="46">
        <v>19</v>
      </c>
      <c r="F66" s="46">
        <v>123</v>
      </c>
      <c r="G66" s="46">
        <v>131</v>
      </c>
      <c r="H66" s="46">
        <v>0</v>
      </c>
      <c r="I66" s="46">
        <v>0</v>
      </c>
      <c r="J66" s="46">
        <v>12</v>
      </c>
      <c r="K66" s="46">
        <v>20</v>
      </c>
      <c r="L66" s="48">
        <f t="shared" si="0"/>
        <v>150</v>
      </c>
      <c r="M66" s="48">
        <f t="shared" si="1"/>
        <v>170</v>
      </c>
      <c r="N66" s="48">
        <f t="shared" si="2"/>
        <v>320</v>
      </c>
    </row>
    <row r="67" spans="1:14">
      <c r="A67" s="228"/>
      <c r="B67" s="228"/>
      <c r="C67" s="43" t="s">
        <v>8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8">
        <f t="shared" si="0"/>
        <v>0</v>
      </c>
      <c r="M67" s="48">
        <f t="shared" si="1"/>
        <v>0</v>
      </c>
      <c r="N67" s="48">
        <f t="shared" si="2"/>
        <v>0</v>
      </c>
    </row>
    <row r="68" spans="1:14">
      <c r="A68" s="228"/>
      <c r="B68" s="228"/>
      <c r="C68" s="47" t="s">
        <v>51</v>
      </c>
      <c r="D68" s="47">
        <f>SUM(D63:D67)</f>
        <v>54</v>
      </c>
      <c r="E68" s="47">
        <f>SUM(E63:E67)</f>
        <v>92</v>
      </c>
      <c r="F68" s="47">
        <f>SUM(F63:F67)</f>
        <v>794</v>
      </c>
      <c r="G68" s="47">
        <f>SUM(G63:G67)</f>
        <v>974</v>
      </c>
      <c r="H68" s="47">
        <v>0</v>
      </c>
      <c r="I68" s="47">
        <v>0</v>
      </c>
      <c r="J68" s="47">
        <f>SUM(J63:J67)</f>
        <v>188</v>
      </c>
      <c r="K68" s="47">
        <f>SUM(K63:K67)</f>
        <v>120</v>
      </c>
      <c r="L68" s="48">
        <f t="shared" si="0"/>
        <v>1036</v>
      </c>
      <c r="M68" s="48">
        <f t="shared" si="1"/>
        <v>1186</v>
      </c>
      <c r="N68" s="48">
        <f t="shared" si="2"/>
        <v>2222</v>
      </c>
    </row>
    <row r="69" spans="1:14">
      <c r="A69" s="228" t="s">
        <v>179</v>
      </c>
      <c r="B69" s="228"/>
      <c r="C69" s="43" t="s">
        <v>4</v>
      </c>
      <c r="D69" s="44">
        <v>0</v>
      </c>
      <c r="E69" s="44">
        <v>0</v>
      </c>
      <c r="F69" s="46">
        <v>31</v>
      </c>
      <c r="G69" s="46">
        <v>65</v>
      </c>
      <c r="H69" s="44">
        <v>0</v>
      </c>
      <c r="I69" s="44">
        <v>0</v>
      </c>
      <c r="J69" s="44">
        <v>0</v>
      </c>
      <c r="K69" s="44">
        <v>0</v>
      </c>
      <c r="L69" s="48">
        <f t="shared" ref="L69:L132" si="12">J69+H69+F69+D69</f>
        <v>31</v>
      </c>
      <c r="M69" s="48">
        <f t="shared" ref="M69:M132" si="13">K69+I69+G69+E69</f>
        <v>65</v>
      </c>
      <c r="N69" s="48">
        <f t="shared" ref="N69:N132" si="14">L69+M69</f>
        <v>96</v>
      </c>
    </row>
    <row r="70" spans="1:14">
      <c r="A70" s="228" t="s">
        <v>182</v>
      </c>
      <c r="B70" s="228"/>
      <c r="C70" s="43" t="s">
        <v>4</v>
      </c>
      <c r="D70" s="46">
        <v>10</v>
      </c>
      <c r="E70" s="46">
        <v>12</v>
      </c>
      <c r="F70" s="46">
        <v>152</v>
      </c>
      <c r="G70" s="46">
        <v>176</v>
      </c>
      <c r="H70" s="44">
        <v>0</v>
      </c>
      <c r="I70" s="44">
        <v>0</v>
      </c>
      <c r="J70" s="46">
        <v>23</v>
      </c>
      <c r="K70" s="46">
        <v>25</v>
      </c>
      <c r="L70" s="48">
        <f t="shared" si="12"/>
        <v>185</v>
      </c>
      <c r="M70" s="48">
        <f t="shared" si="13"/>
        <v>213</v>
      </c>
      <c r="N70" s="48">
        <f t="shared" si="14"/>
        <v>398</v>
      </c>
    </row>
    <row r="71" spans="1:14">
      <c r="A71" s="228"/>
      <c r="B71" s="228"/>
      <c r="C71" s="43" t="s">
        <v>5</v>
      </c>
      <c r="D71" s="44">
        <v>0</v>
      </c>
      <c r="E71" s="44">
        <v>0</v>
      </c>
      <c r="F71" s="46">
        <v>96</v>
      </c>
      <c r="G71" s="46">
        <v>83</v>
      </c>
      <c r="H71" s="44">
        <v>0</v>
      </c>
      <c r="I71" s="44">
        <v>0</v>
      </c>
      <c r="J71" s="46">
        <v>23</v>
      </c>
      <c r="K71" s="46">
        <v>13</v>
      </c>
      <c r="L71" s="48">
        <f t="shared" si="12"/>
        <v>119</v>
      </c>
      <c r="M71" s="48">
        <f t="shared" si="13"/>
        <v>96</v>
      </c>
      <c r="N71" s="48">
        <f t="shared" si="14"/>
        <v>215</v>
      </c>
    </row>
    <row r="72" spans="1:14">
      <c r="A72" s="228"/>
      <c r="B72" s="228"/>
      <c r="C72" s="43" t="s">
        <v>6</v>
      </c>
      <c r="D72" s="44">
        <v>0</v>
      </c>
      <c r="E72" s="44">
        <v>0</v>
      </c>
      <c r="F72" s="46">
        <v>140</v>
      </c>
      <c r="G72" s="46">
        <v>146</v>
      </c>
      <c r="H72" s="7">
        <v>0</v>
      </c>
      <c r="I72" s="7">
        <v>0</v>
      </c>
      <c r="J72" s="46">
        <v>7</v>
      </c>
      <c r="K72" s="46">
        <v>11</v>
      </c>
      <c r="L72" s="48">
        <f t="shared" si="12"/>
        <v>147</v>
      </c>
      <c r="M72" s="48">
        <f t="shared" si="13"/>
        <v>157</v>
      </c>
      <c r="N72" s="48">
        <f t="shared" si="14"/>
        <v>304</v>
      </c>
    </row>
    <row r="73" spans="1:14">
      <c r="A73" s="228"/>
      <c r="B73" s="228"/>
      <c r="C73" s="43" t="s">
        <v>7</v>
      </c>
      <c r="D73" s="44">
        <v>0</v>
      </c>
      <c r="E73" s="44">
        <v>0</v>
      </c>
      <c r="F73" s="46">
        <v>162</v>
      </c>
      <c r="G73" s="46">
        <v>120</v>
      </c>
      <c r="H73" s="46">
        <v>0</v>
      </c>
      <c r="I73" s="46">
        <v>0</v>
      </c>
      <c r="J73" s="46">
        <v>11</v>
      </c>
      <c r="K73" s="46">
        <v>17</v>
      </c>
      <c r="L73" s="48">
        <f t="shared" si="12"/>
        <v>173</v>
      </c>
      <c r="M73" s="48">
        <f t="shared" si="13"/>
        <v>137</v>
      </c>
      <c r="N73" s="48">
        <f t="shared" si="14"/>
        <v>310</v>
      </c>
    </row>
    <row r="74" spans="1:14">
      <c r="A74" s="228"/>
      <c r="B74" s="228"/>
      <c r="C74" s="43" t="s">
        <v>8</v>
      </c>
      <c r="D74" s="44">
        <v>0</v>
      </c>
      <c r="E74" s="44">
        <v>0</v>
      </c>
      <c r="F74" s="46">
        <v>17</v>
      </c>
      <c r="G74" s="46">
        <v>12</v>
      </c>
      <c r="H74" s="44">
        <v>0</v>
      </c>
      <c r="I74" s="44">
        <v>0</v>
      </c>
      <c r="J74" s="44">
        <v>0</v>
      </c>
      <c r="K74" s="44">
        <v>0</v>
      </c>
      <c r="L74" s="48">
        <f t="shared" si="12"/>
        <v>17</v>
      </c>
      <c r="M74" s="48">
        <f t="shared" si="13"/>
        <v>12</v>
      </c>
      <c r="N74" s="48">
        <f t="shared" si="14"/>
        <v>29</v>
      </c>
    </row>
    <row r="75" spans="1:14">
      <c r="A75" s="228"/>
      <c r="B75" s="228"/>
      <c r="C75" s="47" t="s">
        <v>51</v>
      </c>
      <c r="D75" s="47">
        <f>SUM(D70:D74)</f>
        <v>10</v>
      </c>
      <c r="E75" s="47">
        <f>SUM(E70:E74)</f>
        <v>12</v>
      </c>
      <c r="F75" s="47">
        <f>SUM(F70:F74)</f>
        <v>567</v>
      </c>
      <c r="G75" s="47">
        <f>SUM(G70:G74)</f>
        <v>537</v>
      </c>
      <c r="H75" s="47">
        <v>0</v>
      </c>
      <c r="I75" s="47">
        <v>0</v>
      </c>
      <c r="J75" s="47">
        <f>SUM(J70:J74)</f>
        <v>64</v>
      </c>
      <c r="K75" s="47">
        <f>SUM(K70:K74)</f>
        <v>66</v>
      </c>
      <c r="L75" s="48">
        <f t="shared" si="12"/>
        <v>641</v>
      </c>
      <c r="M75" s="48">
        <f t="shared" si="13"/>
        <v>615</v>
      </c>
      <c r="N75" s="48">
        <f t="shared" si="14"/>
        <v>1256</v>
      </c>
    </row>
    <row r="76" spans="1:14">
      <c r="A76" s="228" t="s">
        <v>36</v>
      </c>
      <c r="B76" s="228"/>
      <c r="C76" s="43" t="s">
        <v>4</v>
      </c>
      <c r="D76" s="44">
        <v>0</v>
      </c>
      <c r="E76" s="44">
        <v>0</v>
      </c>
      <c r="F76" s="46">
        <v>293</v>
      </c>
      <c r="G76" s="46">
        <v>135</v>
      </c>
      <c r="H76" s="46">
        <v>23</v>
      </c>
      <c r="I76" s="46">
        <v>16</v>
      </c>
      <c r="J76" s="46">
        <v>53</v>
      </c>
      <c r="K76" s="46">
        <v>18</v>
      </c>
      <c r="L76" s="48">
        <f t="shared" si="12"/>
        <v>369</v>
      </c>
      <c r="M76" s="48">
        <f t="shared" si="13"/>
        <v>169</v>
      </c>
      <c r="N76" s="48">
        <f t="shared" si="14"/>
        <v>538</v>
      </c>
    </row>
    <row r="77" spans="1:14">
      <c r="A77" s="228"/>
      <c r="B77" s="228"/>
      <c r="C77" s="44" t="s">
        <v>5</v>
      </c>
      <c r="D77" s="46">
        <v>16</v>
      </c>
      <c r="E77" s="46">
        <v>2</v>
      </c>
      <c r="F77" s="46">
        <v>92</v>
      </c>
      <c r="G77" s="46">
        <v>25</v>
      </c>
      <c r="H77" s="44">
        <v>0</v>
      </c>
      <c r="I77" s="44">
        <v>0</v>
      </c>
      <c r="J77" s="46">
        <v>8</v>
      </c>
      <c r="K77" s="46">
        <v>5</v>
      </c>
      <c r="L77" s="48">
        <f t="shared" si="12"/>
        <v>116</v>
      </c>
      <c r="M77" s="48">
        <f t="shared" si="13"/>
        <v>32</v>
      </c>
      <c r="N77" s="48">
        <f t="shared" si="14"/>
        <v>148</v>
      </c>
    </row>
    <row r="78" spans="1:14">
      <c r="A78" s="228"/>
      <c r="B78" s="228"/>
      <c r="C78" s="44" t="s">
        <v>6</v>
      </c>
      <c r="D78" s="44">
        <v>0</v>
      </c>
      <c r="E78" s="44">
        <v>0</v>
      </c>
      <c r="F78" s="7">
        <v>0</v>
      </c>
      <c r="G78" s="7">
        <v>0</v>
      </c>
      <c r="H78" s="7">
        <v>0</v>
      </c>
      <c r="I78" s="7">
        <v>0</v>
      </c>
      <c r="J78" s="44">
        <v>0</v>
      </c>
      <c r="K78" s="44">
        <v>0</v>
      </c>
      <c r="L78" s="48">
        <f t="shared" si="12"/>
        <v>0</v>
      </c>
      <c r="M78" s="48">
        <f t="shared" si="13"/>
        <v>0</v>
      </c>
      <c r="N78" s="48">
        <f t="shared" si="14"/>
        <v>0</v>
      </c>
    </row>
    <row r="79" spans="1:14">
      <c r="A79" s="228"/>
      <c r="B79" s="228"/>
      <c r="C79" s="44" t="s">
        <v>7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8">
        <f t="shared" si="12"/>
        <v>0</v>
      </c>
      <c r="M79" s="48">
        <f t="shared" si="13"/>
        <v>0</v>
      </c>
      <c r="N79" s="48">
        <f t="shared" si="14"/>
        <v>0</v>
      </c>
    </row>
    <row r="80" spans="1:14">
      <c r="A80" s="228"/>
      <c r="B80" s="228"/>
      <c r="C80" s="44" t="s">
        <v>8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8">
        <f t="shared" si="12"/>
        <v>0</v>
      </c>
      <c r="M80" s="48">
        <f t="shared" si="13"/>
        <v>0</v>
      </c>
      <c r="N80" s="48">
        <f t="shared" si="14"/>
        <v>0</v>
      </c>
    </row>
    <row r="81" spans="1:14">
      <c r="A81" s="228"/>
      <c r="B81" s="228"/>
      <c r="C81" s="47" t="s">
        <v>51</v>
      </c>
      <c r="D81" s="47">
        <f>SUM(D76:D80)</f>
        <v>16</v>
      </c>
      <c r="E81" s="47">
        <f>SUM(E76:E80)</f>
        <v>2</v>
      </c>
      <c r="F81" s="47">
        <f>SUM(F76:F80)</f>
        <v>385</v>
      </c>
      <c r="G81" s="47">
        <f>SUM(G76:G80)</f>
        <v>160</v>
      </c>
      <c r="H81" s="47">
        <v>0</v>
      </c>
      <c r="I81" s="47">
        <v>0</v>
      </c>
      <c r="J81" s="47">
        <f>SUM(J76:J80)</f>
        <v>61</v>
      </c>
      <c r="K81" s="47">
        <f>SUM(K76:K80)</f>
        <v>23</v>
      </c>
      <c r="L81" s="48">
        <f t="shared" si="12"/>
        <v>462</v>
      </c>
      <c r="M81" s="48">
        <f t="shared" si="13"/>
        <v>185</v>
      </c>
      <c r="N81" s="48">
        <f t="shared" si="14"/>
        <v>647</v>
      </c>
    </row>
    <row r="82" spans="1:14">
      <c r="A82" s="228" t="s">
        <v>58</v>
      </c>
      <c r="B82" s="228"/>
      <c r="C82" s="43" t="s">
        <v>4</v>
      </c>
      <c r="D82" s="44">
        <v>0</v>
      </c>
      <c r="E82" s="44">
        <v>0</v>
      </c>
      <c r="F82" s="46">
        <v>146</v>
      </c>
      <c r="G82" s="46">
        <v>383</v>
      </c>
      <c r="H82" s="44">
        <v>0</v>
      </c>
      <c r="I82" s="44">
        <v>0</v>
      </c>
      <c r="J82" s="46">
        <v>75</v>
      </c>
      <c r="K82" s="46">
        <v>94</v>
      </c>
      <c r="L82" s="48">
        <f t="shared" si="12"/>
        <v>221</v>
      </c>
      <c r="M82" s="48">
        <f t="shared" si="13"/>
        <v>477</v>
      </c>
      <c r="N82" s="48">
        <f t="shared" si="14"/>
        <v>698</v>
      </c>
    </row>
    <row r="83" spans="1:14">
      <c r="A83" s="228"/>
      <c r="B83" s="228"/>
      <c r="C83" s="43" t="s">
        <v>5</v>
      </c>
      <c r="D83" s="44">
        <v>0</v>
      </c>
      <c r="E83" s="44">
        <v>0</v>
      </c>
      <c r="F83" s="46">
        <v>3</v>
      </c>
      <c r="G83" s="46">
        <v>9</v>
      </c>
      <c r="H83" s="44">
        <v>0</v>
      </c>
      <c r="I83" s="44">
        <v>0</v>
      </c>
      <c r="J83" s="44">
        <v>0</v>
      </c>
      <c r="K83" s="44">
        <v>0</v>
      </c>
      <c r="L83" s="48">
        <f t="shared" si="12"/>
        <v>3</v>
      </c>
      <c r="M83" s="48">
        <f t="shared" si="13"/>
        <v>9</v>
      </c>
      <c r="N83" s="48">
        <f t="shared" si="14"/>
        <v>12</v>
      </c>
    </row>
    <row r="84" spans="1:14">
      <c r="A84" s="228"/>
      <c r="B84" s="228"/>
      <c r="C84" s="43" t="s">
        <v>6</v>
      </c>
      <c r="D84" s="44">
        <v>0</v>
      </c>
      <c r="E84" s="44">
        <v>0</v>
      </c>
      <c r="F84" s="46">
        <v>4</v>
      </c>
      <c r="G84" s="46">
        <v>65</v>
      </c>
      <c r="H84" s="7">
        <v>0</v>
      </c>
      <c r="I84" s="7">
        <v>0</v>
      </c>
      <c r="J84" s="44">
        <v>0</v>
      </c>
      <c r="K84" s="44">
        <v>0</v>
      </c>
      <c r="L84" s="48">
        <f t="shared" si="12"/>
        <v>4</v>
      </c>
      <c r="M84" s="48">
        <f t="shared" si="13"/>
        <v>65</v>
      </c>
      <c r="N84" s="48">
        <f t="shared" si="14"/>
        <v>69</v>
      </c>
    </row>
    <row r="85" spans="1:14">
      <c r="A85" s="228"/>
      <c r="B85" s="228"/>
      <c r="C85" s="43" t="s">
        <v>7</v>
      </c>
      <c r="D85" s="44">
        <v>0</v>
      </c>
      <c r="E85" s="44">
        <v>0</v>
      </c>
      <c r="F85" s="46">
        <v>9</v>
      </c>
      <c r="G85" s="46">
        <v>49</v>
      </c>
      <c r="H85" s="44">
        <v>0</v>
      </c>
      <c r="I85" s="44">
        <v>0</v>
      </c>
      <c r="J85" s="46">
        <v>0</v>
      </c>
      <c r="K85" s="46">
        <v>2</v>
      </c>
      <c r="L85" s="48">
        <f t="shared" si="12"/>
        <v>9</v>
      </c>
      <c r="M85" s="48">
        <f t="shared" si="13"/>
        <v>51</v>
      </c>
      <c r="N85" s="48">
        <f t="shared" si="14"/>
        <v>60</v>
      </c>
    </row>
    <row r="86" spans="1:14">
      <c r="A86" s="228"/>
      <c r="B86" s="228"/>
      <c r="C86" s="43" t="s">
        <v>8</v>
      </c>
      <c r="D86" s="44">
        <v>0</v>
      </c>
      <c r="E86" s="44">
        <v>0</v>
      </c>
      <c r="F86" s="46">
        <v>23</v>
      </c>
      <c r="G86" s="46">
        <v>26</v>
      </c>
      <c r="H86" s="44">
        <v>0</v>
      </c>
      <c r="I86" s="44">
        <v>0</v>
      </c>
      <c r="J86" s="44">
        <v>0</v>
      </c>
      <c r="K86" s="44">
        <v>0</v>
      </c>
      <c r="L86" s="48">
        <f t="shared" si="12"/>
        <v>23</v>
      </c>
      <c r="M86" s="48">
        <f t="shared" si="13"/>
        <v>26</v>
      </c>
      <c r="N86" s="48">
        <f t="shared" si="14"/>
        <v>49</v>
      </c>
    </row>
    <row r="87" spans="1:14">
      <c r="A87" s="228"/>
      <c r="B87" s="228"/>
      <c r="C87" s="47" t="s">
        <v>51</v>
      </c>
      <c r="D87" s="47">
        <f>SUM(D82:D86)</f>
        <v>0</v>
      </c>
      <c r="E87" s="47">
        <f>SUM(E82:E86)</f>
        <v>0</v>
      </c>
      <c r="F87" s="47">
        <f>SUM(F82:F86)</f>
        <v>185</v>
      </c>
      <c r="G87" s="47">
        <f>SUM(G82:G86)</f>
        <v>532</v>
      </c>
      <c r="H87" s="47">
        <v>0</v>
      </c>
      <c r="I87" s="47">
        <v>0</v>
      </c>
      <c r="J87" s="47">
        <f>SUM(J82:J86)</f>
        <v>75</v>
      </c>
      <c r="K87" s="47">
        <f>SUM(K82:K86)</f>
        <v>96</v>
      </c>
      <c r="L87" s="48">
        <f t="shared" si="12"/>
        <v>260</v>
      </c>
      <c r="M87" s="48">
        <f t="shared" si="13"/>
        <v>628</v>
      </c>
      <c r="N87" s="48">
        <f t="shared" si="14"/>
        <v>888</v>
      </c>
    </row>
    <row r="88" spans="1:14">
      <c r="A88" s="228" t="s">
        <v>43</v>
      </c>
      <c r="B88" s="228"/>
      <c r="C88" s="43" t="s">
        <v>4</v>
      </c>
      <c r="D88" s="44">
        <v>0</v>
      </c>
      <c r="E88" s="44">
        <v>0</v>
      </c>
      <c r="F88" s="46">
        <v>237</v>
      </c>
      <c r="G88" s="46">
        <v>102</v>
      </c>
      <c r="H88" s="46">
        <v>64</v>
      </c>
      <c r="I88" s="46">
        <v>12</v>
      </c>
      <c r="J88" s="46">
        <v>53</v>
      </c>
      <c r="K88" s="46">
        <v>12</v>
      </c>
      <c r="L88" s="48">
        <f t="shared" si="12"/>
        <v>354</v>
      </c>
      <c r="M88" s="48">
        <f t="shared" si="13"/>
        <v>126</v>
      </c>
      <c r="N88" s="48">
        <f t="shared" si="14"/>
        <v>480</v>
      </c>
    </row>
    <row r="89" spans="1:14">
      <c r="A89" s="228"/>
      <c r="B89" s="228"/>
      <c r="C89" s="44" t="s">
        <v>5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8">
        <f t="shared" si="12"/>
        <v>0</v>
      </c>
      <c r="M89" s="48">
        <f t="shared" si="13"/>
        <v>0</v>
      </c>
      <c r="N89" s="48">
        <f t="shared" si="14"/>
        <v>0</v>
      </c>
    </row>
    <row r="90" spans="1:14">
      <c r="A90" s="228"/>
      <c r="B90" s="228"/>
      <c r="C90" s="47" t="s">
        <v>51</v>
      </c>
      <c r="D90" s="47">
        <f>SUM(D88:D89)</f>
        <v>0</v>
      </c>
      <c r="E90" s="47">
        <f>SUM(E88:E89)</f>
        <v>0</v>
      </c>
      <c r="F90" s="47">
        <f>SUM(F88:F89)</f>
        <v>237</v>
      </c>
      <c r="G90" s="47">
        <f>SUM(G88:G89)</f>
        <v>102</v>
      </c>
      <c r="H90" s="47">
        <v>0</v>
      </c>
      <c r="I90" s="47">
        <v>0</v>
      </c>
      <c r="J90" s="47">
        <f>SUM(J88:J89)</f>
        <v>53</v>
      </c>
      <c r="K90" s="47">
        <f>SUM(K88:K89)</f>
        <v>12</v>
      </c>
      <c r="L90" s="48">
        <f t="shared" si="12"/>
        <v>290</v>
      </c>
      <c r="M90" s="48">
        <f t="shared" si="13"/>
        <v>114</v>
      </c>
      <c r="N90" s="48">
        <f t="shared" si="14"/>
        <v>404</v>
      </c>
    </row>
    <row r="91" spans="1:14">
      <c r="A91" s="228" t="s">
        <v>44</v>
      </c>
      <c r="B91" s="228"/>
      <c r="C91" s="43" t="s">
        <v>4</v>
      </c>
      <c r="D91" s="44">
        <v>0</v>
      </c>
      <c r="E91" s="44">
        <v>0</v>
      </c>
      <c r="F91" s="46">
        <v>119</v>
      </c>
      <c r="G91" s="46">
        <v>60</v>
      </c>
      <c r="H91" s="44">
        <v>0</v>
      </c>
      <c r="I91" s="44">
        <v>0</v>
      </c>
      <c r="J91" s="46">
        <v>46</v>
      </c>
      <c r="K91" s="46">
        <v>3</v>
      </c>
      <c r="L91" s="48">
        <f t="shared" si="12"/>
        <v>165</v>
      </c>
      <c r="M91" s="48">
        <f t="shared" si="13"/>
        <v>63</v>
      </c>
      <c r="N91" s="48">
        <f t="shared" si="14"/>
        <v>228</v>
      </c>
    </row>
    <row r="92" spans="1:14">
      <c r="A92" s="228" t="s">
        <v>181</v>
      </c>
      <c r="B92" s="228"/>
      <c r="C92" s="44" t="s">
        <v>7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8">
        <f t="shared" si="12"/>
        <v>0</v>
      </c>
      <c r="M92" s="48">
        <f t="shared" si="13"/>
        <v>0</v>
      </c>
      <c r="N92" s="48">
        <f t="shared" si="14"/>
        <v>0</v>
      </c>
    </row>
    <row r="93" spans="1:14">
      <c r="A93" s="228" t="s">
        <v>46</v>
      </c>
      <c r="B93" s="228"/>
      <c r="C93" s="44" t="s">
        <v>5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8">
        <f t="shared" si="12"/>
        <v>0</v>
      </c>
      <c r="M93" s="48">
        <f t="shared" si="13"/>
        <v>0</v>
      </c>
      <c r="N93" s="48">
        <f t="shared" si="14"/>
        <v>0</v>
      </c>
    </row>
    <row r="94" spans="1:14">
      <c r="A94" s="228"/>
      <c r="B94" s="228"/>
      <c r="C94" s="44" t="s">
        <v>6</v>
      </c>
      <c r="D94" s="44">
        <v>0</v>
      </c>
      <c r="E94" s="44">
        <v>0</v>
      </c>
      <c r="F94" s="46">
        <v>56</v>
      </c>
      <c r="G94" s="46">
        <v>35</v>
      </c>
      <c r="H94" s="7">
        <v>0</v>
      </c>
      <c r="I94" s="7">
        <v>0</v>
      </c>
      <c r="J94" s="46">
        <v>0</v>
      </c>
      <c r="K94" s="46">
        <v>1</v>
      </c>
      <c r="L94" s="48">
        <f t="shared" si="12"/>
        <v>56</v>
      </c>
      <c r="M94" s="48">
        <f t="shared" si="13"/>
        <v>36</v>
      </c>
      <c r="N94" s="48">
        <f t="shared" si="14"/>
        <v>92</v>
      </c>
    </row>
    <row r="95" spans="1:14">
      <c r="A95" s="228"/>
      <c r="B95" s="228"/>
      <c r="C95" s="44" t="s">
        <v>7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8">
        <f t="shared" si="12"/>
        <v>0</v>
      </c>
      <c r="M95" s="48">
        <f t="shared" si="13"/>
        <v>0</v>
      </c>
      <c r="N95" s="48">
        <f t="shared" si="14"/>
        <v>0</v>
      </c>
    </row>
    <row r="96" spans="1:14">
      <c r="A96" s="228"/>
      <c r="B96" s="228"/>
      <c r="C96" s="44" t="s">
        <v>8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8">
        <f t="shared" si="12"/>
        <v>0</v>
      </c>
      <c r="M96" s="48">
        <f t="shared" si="13"/>
        <v>0</v>
      </c>
      <c r="N96" s="48">
        <f t="shared" si="14"/>
        <v>0</v>
      </c>
    </row>
    <row r="97" spans="1:14">
      <c r="A97" s="228"/>
      <c r="B97" s="228"/>
      <c r="C97" s="47" t="s">
        <v>51</v>
      </c>
      <c r="D97" s="47">
        <f>SUM(D93:D96)</f>
        <v>0</v>
      </c>
      <c r="E97" s="47">
        <f t="shared" ref="E97:K97" si="15">SUM(E93:E96)</f>
        <v>0</v>
      </c>
      <c r="F97" s="47">
        <f t="shared" si="15"/>
        <v>56</v>
      </c>
      <c r="G97" s="47">
        <f t="shared" si="15"/>
        <v>35</v>
      </c>
      <c r="H97" s="47">
        <v>0</v>
      </c>
      <c r="I97" s="47">
        <v>0</v>
      </c>
      <c r="J97" s="47">
        <f t="shared" si="15"/>
        <v>0</v>
      </c>
      <c r="K97" s="47">
        <f t="shared" si="15"/>
        <v>1</v>
      </c>
      <c r="L97" s="48">
        <f t="shared" si="12"/>
        <v>56</v>
      </c>
      <c r="M97" s="48">
        <f t="shared" si="13"/>
        <v>36</v>
      </c>
      <c r="N97" s="48">
        <f t="shared" si="14"/>
        <v>92</v>
      </c>
    </row>
    <row r="98" spans="1:14">
      <c r="A98" s="228" t="s">
        <v>47</v>
      </c>
      <c r="B98" s="228"/>
      <c r="C98" s="43" t="s">
        <v>4</v>
      </c>
      <c r="D98" s="44">
        <v>0</v>
      </c>
      <c r="E98" s="44">
        <v>0</v>
      </c>
      <c r="F98" s="46">
        <v>49</v>
      </c>
      <c r="G98" s="46">
        <v>78</v>
      </c>
      <c r="H98" s="44">
        <v>0</v>
      </c>
      <c r="I98" s="44">
        <v>0</v>
      </c>
      <c r="J98" s="46">
        <v>4</v>
      </c>
      <c r="K98" s="46">
        <v>4</v>
      </c>
      <c r="L98" s="48">
        <f t="shared" si="12"/>
        <v>53</v>
      </c>
      <c r="M98" s="48">
        <f t="shared" si="13"/>
        <v>82</v>
      </c>
      <c r="N98" s="48">
        <f t="shared" si="14"/>
        <v>135</v>
      </c>
    </row>
    <row r="99" spans="1:14">
      <c r="A99" s="228"/>
      <c r="B99" s="228"/>
      <c r="C99" s="44" t="s">
        <v>5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8">
        <f t="shared" si="12"/>
        <v>0</v>
      </c>
      <c r="M99" s="48">
        <f t="shared" si="13"/>
        <v>0</v>
      </c>
      <c r="N99" s="48">
        <f t="shared" si="14"/>
        <v>0</v>
      </c>
    </row>
    <row r="100" spans="1:14">
      <c r="A100" s="228"/>
      <c r="B100" s="228"/>
      <c r="C100" s="47" t="s">
        <v>51</v>
      </c>
      <c r="D100" s="47">
        <f>SUM(D98:D99)</f>
        <v>0</v>
      </c>
      <c r="E100" s="47">
        <f>SUM(E98:E99)</f>
        <v>0</v>
      </c>
      <c r="F100" s="47">
        <f>SUM(F98:F99)</f>
        <v>49</v>
      </c>
      <c r="G100" s="47">
        <f>SUM(G98:G99)</f>
        <v>78</v>
      </c>
      <c r="H100" s="47">
        <v>0</v>
      </c>
      <c r="I100" s="47">
        <v>0</v>
      </c>
      <c r="J100" s="47">
        <f>SUM(J98:J99)</f>
        <v>4</v>
      </c>
      <c r="K100" s="47">
        <f>SUM(K98:K99)</f>
        <v>4</v>
      </c>
      <c r="L100" s="48">
        <f t="shared" si="12"/>
        <v>53</v>
      </c>
      <c r="M100" s="48">
        <f t="shared" si="13"/>
        <v>82</v>
      </c>
      <c r="N100" s="48">
        <f t="shared" si="14"/>
        <v>135</v>
      </c>
    </row>
    <row r="101" spans="1:14">
      <c r="A101" s="228" t="s">
        <v>48</v>
      </c>
      <c r="B101" s="228"/>
      <c r="C101" s="44" t="s">
        <v>7</v>
      </c>
      <c r="D101" s="44">
        <v>0</v>
      </c>
      <c r="E101" s="44">
        <v>0</v>
      </c>
      <c r="F101" s="44">
        <v>0</v>
      </c>
      <c r="G101" s="44">
        <v>0</v>
      </c>
      <c r="H101" s="44">
        <v>0</v>
      </c>
      <c r="I101" s="44">
        <v>0</v>
      </c>
      <c r="J101" s="44">
        <v>0</v>
      </c>
      <c r="K101" s="44">
        <v>0</v>
      </c>
      <c r="L101" s="48">
        <f t="shared" si="12"/>
        <v>0</v>
      </c>
      <c r="M101" s="48">
        <f t="shared" si="13"/>
        <v>0</v>
      </c>
      <c r="N101" s="48">
        <f t="shared" si="14"/>
        <v>0</v>
      </c>
    </row>
    <row r="102" spans="1:14">
      <c r="A102" s="228" t="s">
        <v>49</v>
      </c>
      <c r="B102" s="228"/>
      <c r="C102" s="44" t="s">
        <v>6</v>
      </c>
      <c r="D102" s="44">
        <v>0</v>
      </c>
      <c r="E102" s="44">
        <v>0</v>
      </c>
      <c r="F102" s="46">
        <v>27</v>
      </c>
      <c r="G102" s="46">
        <v>22</v>
      </c>
      <c r="H102" s="7">
        <v>0</v>
      </c>
      <c r="I102" s="7">
        <v>0</v>
      </c>
      <c r="J102" s="44">
        <v>0</v>
      </c>
      <c r="K102" s="44">
        <v>0</v>
      </c>
      <c r="L102" s="48">
        <f t="shared" si="12"/>
        <v>27</v>
      </c>
      <c r="M102" s="48">
        <f t="shared" si="13"/>
        <v>22</v>
      </c>
      <c r="N102" s="48">
        <f t="shared" si="14"/>
        <v>49</v>
      </c>
    </row>
    <row r="103" spans="1:14">
      <c r="A103" s="228"/>
      <c r="B103" s="228"/>
      <c r="C103" s="44" t="s">
        <v>7</v>
      </c>
      <c r="D103" s="44">
        <v>0</v>
      </c>
      <c r="E103" s="44">
        <v>0</v>
      </c>
      <c r="F103" s="44">
        <v>0</v>
      </c>
      <c r="G103" s="44">
        <v>0</v>
      </c>
      <c r="H103" s="44">
        <v>0</v>
      </c>
      <c r="I103" s="44">
        <v>0</v>
      </c>
      <c r="J103" s="44">
        <v>0</v>
      </c>
      <c r="K103" s="44">
        <v>0</v>
      </c>
      <c r="L103" s="48">
        <f t="shared" si="12"/>
        <v>0</v>
      </c>
      <c r="M103" s="48">
        <f t="shared" si="13"/>
        <v>0</v>
      </c>
      <c r="N103" s="48">
        <f t="shared" si="14"/>
        <v>0</v>
      </c>
    </row>
    <row r="104" spans="1:14">
      <c r="A104" s="228"/>
      <c r="B104" s="228"/>
      <c r="C104" s="47" t="s">
        <v>51</v>
      </c>
      <c r="D104" s="47">
        <f>SUM(D102:D103)</f>
        <v>0</v>
      </c>
      <c r="E104" s="47">
        <f t="shared" ref="E104:K104" si="16">SUM(E102:E103)</f>
        <v>0</v>
      </c>
      <c r="F104" s="47">
        <f t="shared" si="16"/>
        <v>27</v>
      </c>
      <c r="G104" s="47">
        <f t="shared" si="16"/>
        <v>22</v>
      </c>
      <c r="H104" s="47">
        <v>0</v>
      </c>
      <c r="I104" s="47">
        <v>0</v>
      </c>
      <c r="J104" s="47">
        <f t="shared" si="16"/>
        <v>0</v>
      </c>
      <c r="K104" s="47">
        <f t="shared" si="16"/>
        <v>0</v>
      </c>
      <c r="L104" s="48">
        <f t="shared" si="12"/>
        <v>27</v>
      </c>
      <c r="M104" s="48">
        <f t="shared" si="13"/>
        <v>22</v>
      </c>
      <c r="N104" s="48">
        <f t="shared" si="14"/>
        <v>49</v>
      </c>
    </row>
    <row r="105" spans="1:14">
      <c r="A105" s="228" t="s">
        <v>50</v>
      </c>
      <c r="B105" s="228"/>
      <c r="C105" s="44" t="s">
        <v>7</v>
      </c>
      <c r="D105" s="44">
        <v>0</v>
      </c>
      <c r="E105" s="44">
        <v>0</v>
      </c>
      <c r="F105" s="44">
        <v>0</v>
      </c>
      <c r="G105" s="44">
        <v>0</v>
      </c>
      <c r="H105" s="44">
        <v>0</v>
      </c>
      <c r="I105" s="44">
        <v>0</v>
      </c>
      <c r="J105" s="44">
        <v>0</v>
      </c>
      <c r="K105" s="44">
        <v>0</v>
      </c>
      <c r="L105" s="48">
        <f t="shared" si="12"/>
        <v>0</v>
      </c>
      <c r="M105" s="48">
        <f t="shared" si="13"/>
        <v>0</v>
      </c>
      <c r="N105" s="48">
        <f t="shared" si="14"/>
        <v>0</v>
      </c>
    </row>
    <row r="106" spans="1:14">
      <c r="A106" s="228" t="s">
        <v>51</v>
      </c>
      <c r="B106" s="228"/>
      <c r="C106" s="47" t="s">
        <v>4</v>
      </c>
      <c r="D106" s="47">
        <f>D98+D91+D88+D82+D76+D70+D69+D63+D56+D49+D36+D31+D26+D20+D15+D10+D4</f>
        <v>49</v>
      </c>
      <c r="E106" s="47">
        <f t="shared" ref="E106:K106" si="17">E98+E91+E88+E82+E76+E70+E69+E63+E56+E49+E36+E31+E26+E20+E15+E10+E4</f>
        <v>85</v>
      </c>
      <c r="F106" s="47">
        <f t="shared" si="17"/>
        <v>4617</v>
      </c>
      <c r="G106" s="47">
        <f t="shared" si="17"/>
        <v>3468</v>
      </c>
      <c r="H106" s="47">
        <f t="shared" si="17"/>
        <v>180</v>
      </c>
      <c r="I106" s="47">
        <f t="shared" si="17"/>
        <v>99</v>
      </c>
      <c r="J106" s="47">
        <f t="shared" si="17"/>
        <v>775</v>
      </c>
      <c r="K106" s="47">
        <f t="shared" si="17"/>
        <v>440</v>
      </c>
      <c r="L106" s="48">
        <f t="shared" si="12"/>
        <v>5621</v>
      </c>
      <c r="M106" s="48">
        <f t="shared" si="13"/>
        <v>4092</v>
      </c>
      <c r="N106" s="48">
        <f t="shared" si="14"/>
        <v>9713</v>
      </c>
    </row>
    <row r="107" spans="1:14">
      <c r="A107" s="228"/>
      <c r="B107" s="228"/>
      <c r="C107" s="47" t="s">
        <v>5</v>
      </c>
      <c r="D107" s="47">
        <f>D99+D93+D89+D83+D77+D71+D64+D57+D50+D43+D37+D32+D27+D21+D16+D11+D5</f>
        <v>16</v>
      </c>
      <c r="E107" s="47">
        <f t="shared" ref="E107:K107" si="18">E99+E93+E89+E83+E77+E71+E64+E57+E50+E43+E37+E32+E27+E21+E16+E11+E5</f>
        <v>2</v>
      </c>
      <c r="F107" s="47">
        <f t="shared" si="18"/>
        <v>895</v>
      </c>
      <c r="G107" s="47">
        <f t="shared" si="18"/>
        <v>602</v>
      </c>
      <c r="H107" s="47">
        <f t="shared" si="18"/>
        <v>0</v>
      </c>
      <c r="I107" s="47">
        <f t="shared" si="18"/>
        <v>0</v>
      </c>
      <c r="J107" s="47">
        <f t="shared" si="18"/>
        <v>98</v>
      </c>
      <c r="K107" s="47">
        <f t="shared" si="18"/>
        <v>52</v>
      </c>
      <c r="L107" s="48">
        <f t="shared" si="12"/>
        <v>1009</v>
      </c>
      <c r="M107" s="48">
        <f t="shared" si="13"/>
        <v>656</v>
      </c>
      <c r="N107" s="48">
        <f t="shared" si="14"/>
        <v>1665</v>
      </c>
    </row>
    <row r="108" spans="1:14">
      <c r="A108" s="228"/>
      <c r="B108" s="228"/>
      <c r="C108" s="47" t="s">
        <v>6</v>
      </c>
      <c r="D108" s="47">
        <f>D102+D94+D84+D78+D72+D65+D61+D58+D51+D44+D42+D38+D33+D28+D22+D17+D12+D6</f>
        <v>0</v>
      </c>
      <c r="E108" s="47">
        <f t="shared" ref="E108:K108" si="19">E102+E94+E84+E78+E72+E65+E61+E58+E51+E44+E42+E38+E33+E28+E22+E17+E12+E6</f>
        <v>0</v>
      </c>
      <c r="F108" s="47">
        <f t="shared" si="19"/>
        <v>1458</v>
      </c>
      <c r="G108" s="47">
        <f t="shared" si="19"/>
        <v>1225</v>
      </c>
      <c r="H108" s="47">
        <f t="shared" si="19"/>
        <v>0</v>
      </c>
      <c r="I108" s="47">
        <f t="shared" si="19"/>
        <v>0</v>
      </c>
      <c r="J108" s="47">
        <f t="shared" si="19"/>
        <v>44</v>
      </c>
      <c r="K108" s="47">
        <f t="shared" si="19"/>
        <v>35</v>
      </c>
      <c r="L108" s="48">
        <f t="shared" si="12"/>
        <v>1502</v>
      </c>
      <c r="M108" s="48">
        <f t="shared" si="13"/>
        <v>1260</v>
      </c>
      <c r="N108" s="48">
        <f t="shared" si="14"/>
        <v>2762</v>
      </c>
    </row>
    <row r="109" spans="1:14">
      <c r="A109" s="228"/>
      <c r="B109" s="228"/>
      <c r="C109" s="47" t="s">
        <v>7</v>
      </c>
      <c r="D109" s="47">
        <f t="shared" ref="D109:K109" si="20">D105+D103+D101+D95+D92+D85+D79+D73+D66+D59+D55+D52+D46+D39+D34+D29+D23+D18+D13+D7</f>
        <v>49</v>
      </c>
      <c r="E109" s="47">
        <f t="shared" si="20"/>
        <v>23</v>
      </c>
      <c r="F109" s="47">
        <f t="shared" si="20"/>
        <v>921</v>
      </c>
      <c r="G109" s="47">
        <f>G105+G103+G101+G95+G92+G85+G79+G73+G66+G59+G55+G52+G46+G39+G34+G29+G23+G18+G13+G7</f>
        <v>760</v>
      </c>
      <c r="H109" s="47">
        <f t="shared" si="20"/>
        <v>0</v>
      </c>
      <c r="I109" s="47">
        <f t="shared" si="20"/>
        <v>0</v>
      </c>
      <c r="J109" s="47">
        <f t="shared" si="20"/>
        <v>88</v>
      </c>
      <c r="K109" s="47">
        <f t="shared" si="20"/>
        <v>77</v>
      </c>
      <c r="L109" s="48">
        <f t="shared" si="12"/>
        <v>1058</v>
      </c>
      <c r="M109" s="48">
        <f t="shared" si="13"/>
        <v>860</v>
      </c>
      <c r="N109" s="48">
        <f t="shared" si="14"/>
        <v>1918</v>
      </c>
    </row>
    <row r="110" spans="1:14">
      <c r="A110" s="228"/>
      <c r="B110" s="228"/>
      <c r="C110" s="47" t="s">
        <v>8</v>
      </c>
      <c r="D110" s="47">
        <f t="shared" ref="D110:K110" si="21">D8+D24+D40+D47+D53+D60+D67+D74+D80+D86+D96</f>
        <v>0</v>
      </c>
      <c r="E110" s="47">
        <f t="shared" si="21"/>
        <v>0</v>
      </c>
      <c r="F110" s="47">
        <f t="shared" si="21"/>
        <v>186</v>
      </c>
      <c r="G110" s="47">
        <f t="shared" si="21"/>
        <v>131</v>
      </c>
      <c r="H110" s="47">
        <f t="shared" si="21"/>
        <v>0</v>
      </c>
      <c r="I110" s="47">
        <f t="shared" si="21"/>
        <v>0</v>
      </c>
      <c r="J110" s="47">
        <f t="shared" si="21"/>
        <v>17</v>
      </c>
      <c r="K110" s="47">
        <f t="shared" si="21"/>
        <v>6</v>
      </c>
      <c r="L110" s="48">
        <f t="shared" si="12"/>
        <v>203</v>
      </c>
      <c r="M110" s="48">
        <f t="shared" si="13"/>
        <v>137</v>
      </c>
      <c r="N110" s="48">
        <f t="shared" si="14"/>
        <v>340</v>
      </c>
    </row>
    <row r="111" spans="1:14">
      <c r="A111" s="228"/>
      <c r="B111" s="228"/>
      <c r="C111" s="47" t="s">
        <v>51</v>
      </c>
      <c r="D111" s="47">
        <f>SUM(D106:D110)</f>
        <v>114</v>
      </c>
      <c r="E111" s="47">
        <f t="shared" ref="E111:K111" si="22">SUM(E106:E110)</f>
        <v>110</v>
      </c>
      <c r="F111" s="47">
        <f t="shared" si="22"/>
        <v>8077</v>
      </c>
      <c r="G111" s="47">
        <f t="shared" si="22"/>
        <v>6186</v>
      </c>
      <c r="H111" s="47">
        <f t="shared" si="22"/>
        <v>180</v>
      </c>
      <c r="I111" s="47">
        <f t="shared" si="22"/>
        <v>99</v>
      </c>
      <c r="J111" s="47">
        <f t="shared" si="22"/>
        <v>1022</v>
      </c>
      <c r="K111" s="47">
        <f t="shared" si="22"/>
        <v>610</v>
      </c>
      <c r="L111" s="48">
        <f t="shared" si="12"/>
        <v>9393</v>
      </c>
      <c r="M111" s="48">
        <f t="shared" si="13"/>
        <v>7005</v>
      </c>
      <c r="N111" s="48">
        <f t="shared" si="14"/>
        <v>16398</v>
      </c>
    </row>
    <row r="112" spans="1:14" ht="18.75" customHeight="1">
      <c r="A112" s="225" t="s">
        <v>59</v>
      </c>
      <c r="B112" s="225"/>
      <c r="C112" s="46" t="s">
        <v>4</v>
      </c>
      <c r="D112" s="46">
        <v>1517</v>
      </c>
      <c r="E112" s="46">
        <v>1277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8">
        <f t="shared" si="12"/>
        <v>1517</v>
      </c>
      <c r="M112" s="48">
        <f t="shared" si="13"/>
        <v>1277</v>
      </c>
      <c r="N112" s="48">
        <f t="shared" si="14"/>
        <v>2794</v>
      </c>
    </row>
    <row r="113" spans="1:14">
      <c r="A113" s="225"/>
      <c r="B113" s="225"/>
      <c r="C113" s="43" t="s">
        <v>5</v>
      </c>
      <c r="D113" s="46">
        <v>200</v>
      </c>
      <c r="E113" s="46">
        <v>222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8">
        <f t="shared" si="12"/>
        <v>200</v>
      </c>
      <c r="M113" s="48">
        <f t="shared" si="13"/>
        <v>222</v>
      </c>
      <c r="N113" s="48">
        <f t="shared" si="14"/>
        <v>422</v>
      </c>
    </row>
    <row r="114" spans="1:14">
      <c r="A114" s="225"/>
      <c r="B114" s="225"/>
      <c r="C114" s="46" t="s">
        <v>61</v>
      </c>
      <c r="D114" s="46">
        <v>226</v>
      </c>
      <c r="E114" s="46">
        <v>389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8">
        <f t="shared" si="12"/>
        <v>226</v>
      </c>
      <c r="M114" s="48">
        <f t="shared" si="13"/>
        <v>389</v>
      </c>
      <c r="N114" s="48">
        <f t="shared" si="14"/>
        <v>615</v>
      </c>
    </row>
    <row r="115" spans="1:14">
      <c r="A115" s="225"/>
      <c r="B115" s="225"/>
      <c r="C115" s="46" t="s">
        <v>60</v>
      </c>
      <c r="D115" s="46">
        <v>510</v>
      </c>
      <c r="E115" s="46">
        <v>461</v>
      </c>
      <c r="F115" s="44">
        <v>0</v>
      </c>
      <c r="G115" s="44">
        <v>0</v>
      </c>
      <c r="H115" s="44">
        <v>0</v>
      </c>
      <c r="I115" s="44">
        <v>0</v>
      </c>
      <c r="J115" s="44">
        <v>0</v>
      </c>
      <c r="K115" s="44">
        <v>0</v>
      </c>
      <c r="L115" s="48">
        <f t="shared" si="12"/>
        <v>510</v>
      </c>
      <c r="M115" s="48">
        <f t="shared" si="13"/>
        <v>461</v>
      </c>
      <c r="N115" s="48">
        <f t="shared" si="14"/>
        <v>971</v>
      </c>
    </row>
    <row r="116" spans="1:14">
      <c r="A116" s="225"/>
      <c r="B116" s="225"/>
      <c r="C116" s="47" t="s">
        <v>51</v>
      </c>
      <c r="D116" s="49">
        <f>SUM(D112:D115)</f>
        <v>2453</v>
      </c>
      <c r="E116" s="49">
        <f t="shared" ref="E116:K116" si="23">SUM(E112:E115)</f>
        <v>2349</v>
      </c>
      <c r="F116" s="49">
        <f t="shared" si="23"/>
        <v>0</v>
      </c>
      <c r="G116" s="49">
        <f t="shared" si="23"/>
        <v>0</v>
      </c>
      <c r="H116" s="49">
        <v>0</v>
      </c>
      <c r="I116" s="49">
        <v>0</v>
      </c>
      <c r="J116" s="49">
        <f t="shared" si="23"/>
        <v>0</v>
      </c>
      <c r="K116" s="49">
        <f t="shared" si="23"/>
        <v>0</v>
      </c>
      <c r="L116" s="48">
        <f t="shared" si="12"/>
        <v>2453</v>
      </c>
      <c r="M116" s="48">
        <f t="shared" si="13"/>
        <v>2349</v>
      </c>
      <c r="N116" s="48">
        <f t="shared" si="14"/>
        <v>4802</v>
      </c>
    </row>
    <row r="117" spans="1:14">
      <c r="A117" s="225" t="s">
        <v>62</v>
      </c>
      <c r="B117" s="225"/>
      <c r="C117" s="46" t="s">
        <v>4</v>
      </c>
      <c r="D117" s="46">
        <v>125</v>
      </c>
      <c r="E117" s="46">
        <v>7</v>
      </c>
      <c r="F117" s="46">
        <v>49</v>
      </c>
      <c r="G117" s="46">
        <v>28</v>
      </c>
      <c r="H117" s="46">
        <v>48</v>
      </c>
      <c r="I117" s="46">
        <v>10</v>
      </c>
      <c r="J117" s="46">
        <v>4</v>
      </c>
      <c r="K117" s="46">
        <v>1</v>
      </c>
      <c r="L117" s="48">
        <f t="shared" si="12"/>
        <v>226</v>
      </c>
      <c r="M117" s="48">
        <f t="shared" si="13"/>
        <v>46</v>
      </c>
      <c r="N117" s="48">
        <f t="shared" si="14"/>
        <v>272</v>
      </c>
    </row>
    <row r="118" spans="1:14">
      <c r="A118" s="225" t="s">
        <v>63</v>
      </c>
      <c r="B118" s="225"/>
      <c r="C118" s="46" t="s">
        <v>4</v>
      </c>
      <c r="D118" s="46">
        <v>31</v>
      </c>
      <c r="E118" s="46">
        <v>1</v>
      </c>
      <c r="F118" s="46">
        <v>21</v>
      </c>
      <c r="G118" s="46">
        <v>16</v>
      </c>
      <c r="H118" s="46">
        <v>78</v>
      </c>
      <c r="I118" s="46">
        <v>8</v>
      </c>
      <c r="J118" s="46">
        <v>7</v>
      </c>
      <c r="K118" s="46">
        <v>0</v>
      </c>
      <c r="L118" s="48">
        <f t="shared" si="12"/>
        <v>137</v>
      </c>
      <c r="M118" s="48">
        <f t="shared" si="13"/>
        <v>25</v>
      </c>
      <c r="N118" s="48">
        <f t="shared" si="14"/>
        <v>162</v>
      </c>
    </row>
    <row r="119" spans="1:14">
      <c r="A119" s="225" t="s">
        <v>64</v>
      </c>
      <c r="B119" s="225"/>
      <c r="C119" s="46" t="s">
        <v>4</v>
      </c>
      <c r="D119" s="46">
        <v>0</v>
      </c>
      <c r="E119" s="46">
        <v>0</v>
      </c>
      <c r="F119" s="44">
        <v>0</v>
      </c>
      <c r="G119" s="44">
        <v>0</v>
      </c>
      <c r="H119" s="46">
        <v>93</v>
      </c>
      <c r="I119" s="46">
        <v>60</v>
      </c>
      <c r="J119" s="46">
        <v>0</v>
      </c>
      <c r="K119" s="46">
        <v>0</v>
      </c>
      <c r="L119" s="48">
        <f t="shared" si="12"/>
        <v>93</v>
      </c>
      <c r="M119" s="48">
        <f t="shared" si="13"/>
        <v>60</v>
      </c>
      <c r="N119" s="48">
        <f t="shared" si="14"/>
        <v>153</v>
      </c>
    </row>
    <row r="120" spans="1:14">
      <c r="A120" s="225" t="s">
        <v>65</v>
      </c>
      <c r="B120" s="225"/>
      <c r="C120" s="46" t="s">
        <v>4</v>
      </c>
      <c r="D120" s="46">
        <v>0</v>
      </c>
      <c r="E120" s="46">
        <v>0</v>
      </c>
      <c r="F120" s="46">
        <v>71</v>
      </c>
      <c r="G120" s="46">
        <v>37</v>
      </c>
      <c r="H120" s="44">
        <v>0</v>
      </c>
      <c r="I120" s="44">
        <v>0</v>
      </c>
      <c r="J120" s="46">
        <v>2</v>
      </c>
      <c r="K120" s="46">
        <v>0</v>
      </c>
      <c r="L120" s="48">
        <f t="shared" si="12"/>
        <v>73</v>
      </c>
      <c r="M120" s="48">
        <f t="shared" si="13"/>
        <v>37</v>
      </c>
      <c r="N120" s="48">
        <f t="shared" si="14"/>
        <v>110</v>
      </c>
    </row>
    <row r="121" spans="1:14">
      <c r="A121" s="225" t="s">
        <v>180</v>
      </c>
      <c r="B121" s="225"/>
      <c r="C121" s="46" t="s">
        <v>5</v>
      </c>
      <c r="D121" s="44">
        <v>0</v>
      </c>
      <c r="E121" s="44">
        <v>0</v>
      </c>
      <c r="F121" s="46">
        <v>33</v>
      </c>
      <c r="G121" s="46">
        <v>18</v>
      </c>
      <c r="H121" s="44">
        <v>0</v>
      </c>
      <c r="I121" s="44">
        <v>0</v>
      </c>
      <c r="J121" s="46">
        <v>6</v>
      </c>
      <c r="K121" s="46">
        <v>3</v>
      </c>
      <c r="L121" s="48">
        <f t="shared" si="12"/>
        <v>39</v>
      </c>
      <c r="M121" s="48">
        <f t="shared" si="13"/>
        <v>21</v>
      </c>
      <c r="N121" s="48">
        <f t="shared" si="14"/>
        <v>60</v>
      </c>
    </row>
    <row r="122" spans="1:14" ht="18.75" customHeight="1">
      <c r="A122" s="225" t="s">
        <v>345</v>
      </c>
      <c r="B122" s="225"/>
      <c r="C122" s="46" t="s">
        <v>4</v>
      </c>
      <c r="D122" s="46">
        <v>0</v>
      </c>
      <c r="E122" s="46">
        <v>0</v>
      </c>
      <c r="F122" s="46">
        <v>26</v>
      </c>
      <c r="G122" s="46">
        <v>57</v>
      </c>
      <c r="H122" s="46">
        <v>11</v>
      </c>
      <c r="I122" s="46">
        <v>20</v>
      </c>
      <c r="J122" s="46">
        <v>2</v>
      </c>
      <c r="K122" s="46">
        <v>1</v>
      </c>
      <c r="L122" s="48">
        <f t="shared" si="12"/>
        <v>39</v>
      </c>
      <c r="M122" s="48">
        <f t="shared" si="13"/>
        <v>78</v>
      </c>
      <c r="N122" s="48">
        <f t="shared" si="14"/>
        <v>117</v>
      </c>
    </row>
    <row r="123" spans="1:14">
      <c r="A123" s="225"/>
      <c r="B123" s="225"/>
      <c r="C123" s="46" t="s">
        <v>5</v>
      </c>
      <c r="D123" s="44">
        <v>0</v>
      </c>
      <c r="E123" s="44">
        <v>0</v>
      </c>
      <c r="F123" s="46">
        <v>40</v>
      </c>
      <c r="G123" s="46">
        <v>28</v>
      </c>
      <c r="H123" s="44">
        <v>0</v>
      </c>
      <c r="I123" s="44">
        <v>0</v>
      </c>
      <c r="J123" s="46">
        <v>0</v>
      </c>
      <c r="K123" s="46">
        <v>0</v>
      </c>
      <c r="L123" s="48">
        <f t="shared" si="12"/>
        <v>40</v>
      </c>
      <c r="M123" s="48">
        <f t="shared" si="13"/>
        <v>28</v>
      </c>
      <c r="N123" s="48">
        <f t="shared" si="14"/>
        <v>68</v>
      </c>
    </row>
    <row r="124" spans="1:14">
      <c r="A124" s="225"/>
      <c r="B124" s="225"/>
      <c r="C124" s="46" t="s">
        <v>61</v>
      </c>
      <c r="D124" s="44">
        <v>0</v>
      </c>
      <c r="E124" s="44">
        <v>0</v>
      </c>
      <c r="F124" s="46">
        <v>16</v>
      </c>
      <c r="G124" s="46">
        <v>18</v>
      </c>
      <c r="H124" s="44">
        <v>0</v>
      </c>
      <c r="I124" s="44">
        <v>0</v>
      </c>
      <c r="J124" s="44">
        <v>0</v>
      </c>
      <c r="K124" s="44">
        <v>0</v>
      </c>
      <c r="L124" s="48">
        <f t="shared" si="12"/>
        <v>16</v>
      </c>
      <c r="M124" s="48">
        <f t="shared" si="13"/>
        <v>18</v>
      </c>
      <c r="N124" s="48">
        <f t="shared" si="14"/>
        <v>34</v>
      </c>
    </row>
    <row r="125" spans="1:14">
      <c r="A125" s="225"/>
      <c r="B125" s="225"/>
      <c r="C125" s="46" t="s">
        <v>7</v>
      </c>
      <c r="D125" s="46">
        <v>11</v>
      </c>
      <c r="E125" s="46">
        <v>8</v>
      </c>
      <c r="F125" s="46">
        <v>80</v>
      </c>
      <c r="G125" s="46">
        <v>66</v>
      </c>
      <c r="H125" s="44">
        <v>0</v>
      </c>
      <c r="I125" s="44">
        <v>0</v>
      </c>
      <c r="J125" s="44">
        <v>0</v>
      </c>
      <c r="K125" s="44">
        <v>0</v>
      </c>
      <c r="L125" s="48">
        <f t="shared" si="12"/>
        <v>91</v>
      </c>
      <c r="M125" s="48">
        <f t="shared" si="13"/>
        <v>74</v>
      </c>
      <c r="N125" s="48">
        <f t="shared" si="14"/>
        <v>165</v>
      </c>
    </row>
    <row r="126" spans="1:14">
      <c r="A126" s="225"/>
      <c r="B126" s="225"/>
      <c r="C126" s="47" t="s">
        <v>51</v>
      </c>
      <c r="D126" s="47">
        <f>SUM(D122:D125)</f>
        <v>11</v>
      </c>
      <c r="E126" s="47">
        <f>SUM(E122:E125)</f>
        <v>8</v>
      </c>
      <c r="F126" s="47">
        <f>SUM(F122:F125)</f>
        <v>162</v>
      </c>
      <c r="G126" s="47">
        <f>SUM(G122:G125)</f>
        <v>169</v>
      </c>
      <c r="H126" s="47">
        <v>0</v>
      </c>
      <c r="I126" s="47">
        <v>0</v>
      </c>
      <c r="J126" s="47">
        <f>SUM(J122:J125)</f>
        <v>2</v>
      </c>
      <c r="K126" s="47">
        <f>SUM(K122:K125)</f>
        <v>1</v>
      </c>
      <c r="L126" s="48">
        <f t="shared" si="12"/>
        <v>175</v>
      </c>
      <c r="M126" s="48">
        <f t="shared" si="13"/>
        <v>178</v>
      </c>
      <c r="N126" s="48">
        <f t="shared" si="14"/>
        <v>353</v>
      </c>
    </row>
    <row r="127" spans="1:14">
      <c r="A127" s="226" t="s">
        <v>249</v>
      </c>
      <c r="B127" s="226"/>
      <c r="C127" s="7" t="s">
        <v>61</v>
      </c>
      <c r="D127" s="44">
        <v>0</v>
      </c>
      <c r="E127" s="44">
        <v>0</v>
      </c>
      <c r="F127" s="46">
        <v>25</v>
      </c>
      <c r="G127" s="46">
        <v>31</v>
      </c>
      <c r="H127" s="44">
        <v>0</v>
      </c>
      <c r="I127" s="44">
        <v>0</v>
      </c>
      <c r="J127" s="46">
        <v>0</v>
      </c>
      <c r="K127" s="46">
        <v>2</v>
      </c>
      <c r="L127" s="48">
        <f t="shared" si="12"/>
        <v>25</v>
      </c>
      <c r="M127" s="48">
        <f t="shared" si="13"/>
        <v>33</v>
      </c>
      <c r="N127" s="48">
        <f t="shared" si="14"/>
        <v>58</v>
      </c>
    </row>
    <row r="128" spans="1:14">
      <c r="A128" s="226" t="s">
        <v>250</v>
      </c>
      <c r="B128" s="226"/>
      <c r="C128" s="7" t="s">
        <v>61</v>
      </c>
      <c r="D128" s="44">
        <v>0</v>
      </c>
      <c r="E128" s="44">
        <v>0</v>
      </c>
      <c r="F128" s="46">
        <v>37</v>
      </c>
      <c r="G128" s="46">
        <v>17</v>
      </c>
      <c r="H128" s="46">
        <v>0</v>
      </c>
      <c r="I128" s="46">
        <v>0</v>
      </c>
      <c r="J128" s="44">
        <v>0</v>
      </c>
      <c r="K128" s="44">
        <v>0</v>
      </c>
      <c r="L128" s="48">
        <f t="shared" si="12"/>
        <v>37</v>
      </c>
      <c r="M128" s="48">
        <f t="shared" si="13"/>
        <v>17</v>
      </c>
      <c r="N128" s="48">
        <f t="shared" si="14"/>
        <v>54</v>
      </c>
    </row>
    <row r="129" spans="1:14">
      <c r="A129" s="225" t="s">
        <v>66</v>
      </c>
      <c r="B129" s="225"/>
      <c r="C129" s="6" t="s">
        <v>67</v>
      </c>
      <c r="D129" s="6">
        <f>D122+D120+D119+D118+D117+D112</f>
        <v>1673</v>
      </c>
      <c r="E129" s="6">
        <f t="shared" ref="E129:K129" si="24">E122+E120+E119+E118+E117+E112</f>
        <v>1285</v>
      </c>
      <c r="F129" s="6">
        <f t="shared" si="24"/>
        <v>167</v>
      </c>
      <c r="G129" s="6">
        <f t="shared" si="24"/>
        <v>138</v>
      </c>
      <c r="H129" s="6">
        <f t="shared" si="24"/>
        <v>230</v>
      </c>
      <c r="I129" s="6">
        <f t="shared" si="24"/>
        <v>98</v>
      </c>
      <c r="J129" s="6">
        <f t="shared" si="24"/>
        <v>15</v>
      </c>
      <c r="K129" s="6">
        <f t="shared" si="24"/>
        <v>2</v>
      </c>
      <c r="L129" s="48">
        <f t="shared" si="12"/>
        <v>2085</v>
      </c>
      <c r="M129" s="48">
        <f t="shared" si="13"/>
        <v>1523</v>
      </c>
      <c r="N129" s="48">
        <f t="shared" si="14"/>
        <v>3608</v>
      </c>
    </row>
    <row r="130" spans="1:14">
      <c r="A130" s="225"/>
      <c r="B130" s="225"/>
      <c r="C130" s="6" t="s">
        <v>68</v>
      </c>
      <c r="D130" s="36">
        <f>D123+D121+D113</f>
        <v>200</v>
      </c>
      <c r="E130" s="36">
        <f t="shared" ref="E130:K130" si="25">E123+E121+E113</f>
        <v>222</v>
      </c>
      <c r="F130" s="36">
        <f t="shared" si="25"/>
        <v>73</v>
      </c>
      <c r="G130" s="36">
        <f t="shared" si="25"/>
        <v>46</v>
      </c>
      <c r="H130" s="36">
        <f t="shared" si="25"/>
        <v>0</v>
      </c>
      <c r="I130" s="36">
        <f t="shared" si="25"/>
        <v>0</v>
      </c>
      <c r="J130" s="36">
        <f t="shared" si="25"/>
        <v>6</v>
      </c>
      <c r="K130" s="36">
        <f t="shared" si="25"/>
        <v>3</v>
      </c>
      <c r="L130" s="48">
        <f t="shared" si="12"/>
        <v>279</v>
      </c>
      <c r="M130" s="48">
        <f t="shared" si="13"/>
        <v>271</v>
      </c>
      <c r="N130" s="48">
        <f t="shared" si="14"/>
        <v>550</v>
      </c>
    </row>
    <row r="131" spans="1:14">
      <c r="A131" s="225"/>
      <c r="B131" s="225"/>
      <c r="C131" s="6" t="s">
        <v>6</v>
      </c>
      <c r="D131" s="36">
        <f>D128+D127+D124+D114</f>
        <v>226</v>
      </c>
      <c r="E131" s="36">
        <f t="shared" ref="E131:K131" si="26">E128+E127+E124+E114</f>
        <v>389</v>
      </c>
      <c r="F131" s="36">
        <f t="shared" si="26"/>
        <v>78</v>
      </c>
      <c r="G131" s="36">
        <f t="shared" si="26"/>
        <v>66</v>
      </c>
      <c r="H131" s="36">
        <f t="shared" si="26"/>
        <v>0</v>
      </c>
      <c r="I131" s="36">
        <f t="shared" si="26"/>
        <v>0</v>
      </c>
      <c r="J131" s="36">
        <f t="shared" si="26"/>
        <v>0</v>
      </c>
      <c r="K131" s="36">
        <f t="shared" si="26"/>
        <v>2</v>
      </c>
      <c r="L131" s="48">
        <f t="shared" si="12"/>
        <v>304</v>
      </c>
      <c r="M131" s="48">
        <f t="shared" si="13"/>
        <v>457</v>
      </c>
      <c r="N131" s="48">
        <f t="shared" si="14"/>
        <v>761</v>
      </c>
    </row>
    <row r="132" spans="1:14">
      <c r="A132" s="225"/>
      <c r="B132" s="225"/>
      <c r="C132" s="6" t="s">
        <v>60</v>
      </c>
      <c r="D132" s="36">
        <f>D125+D115</f>
        <v>521</v>
      </c>
      <c r="E132" s="36">
        <f t="shared" ref="E132:K132" si="27">E125+E115</f>
        <v>469</v>
      </c>
      <c r="F132" s="36">
        <f t="shared" si="27"/>
        <v>80</v>
      </c>
      <c r="G132" s="36">
        <f t="shared" si="27"/>
        <v>66</v>
      </c>
      <c r="H132" s="36">
        <f t="shared" si="27"/>
        <v>0</v>
      </c>
      <c r="I132" s="36">
        <f t="shared" si="27"/>
        <v>0</v>
      </c>
      <c r="J132" s="36">
        <f t="shared" si="27"/>
        <v>0</v>
      </c>
      <c r="K132" s="36">
        <f t="shared" si="27"/>
        <v>0</v>
      </c>
      <c r="L132" s="48">
        <f t="shared" si="12"/>
        <v>601</v>
      </c>
      <c r="M132" s="48">
        <f t="shared" si="13"/>
        <v>535</v>
      </c>
      <c r="N132" s="48">
        <f t="shared" si="14"/>
        <v>1136</v>
      </c>
    </row>
    <row r="133" spans="1:14">
      <c r="A133" s="225"/>
      <c r="B133" s="225"/>
      <c r="C133" s="6" t="s">
        <v>12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48">
        <f t="shared" ref="L133:L140" si="28">J133+H133+F133+D133</f>
        <v>0</v>
      </c>
      <c r="M133" s="48">
        <f t="shared" ref="M133:M140" si="29">K133+I133+G133+E133</f>
        <v>0</v>
      </c>
      <c r="N133" s="48">
        <f t="shared" ref="N133:N140" si="30">L133+M133</f>
        <v>0</v>
      </c>
    </row>
    <row r="134" spans="1:14">
      <c r="A134" s="225"/>
      <c r="B134" s="225"/>
      <c r="C134" s="6" t="s">
        <v>51</v>
      </c>
      <c r="D134" s="6">
        <f>SUM(D129:D133)</f>
        <v>2620</v>
      </c>
      <c r="E134" s="6">
        <f t="shared" ref="E134:K134" si="31">SUM(E129:E133)</f>
        <v>2365</v>
      </c>
      <c r="F134" s="6">
        <f t="shared" si="31"/>
        <v>398</v>
      </c>
      <c r="G134" s="6">
        <f t="shared" si="31"/>
        <v>316</v>
      </c>
      <c r="H134" s="6">
        <f t="shared" si="31"/>
        <v>230</v>
      </c>
      <c r="I134" s="6">
        <f t="shared" si="31"/>
        <v>98</v>
      </c>
      <c r="J134" s="6">
        <f t="shared" si="31"/>
        <v>21</v>
      </c>
      <c r="K134" s="6">
        <f t="shared" si="31"/>
        <v>7</v>
      </c>
      <c r="L134" s="48">
        <f t="shared" si="28"/>
        <v>3269</v>
      </c>
      <c r="M134" s="48">
        <f t="shared" si="29"/>
        <v>2786</v>
      </c>
      <c r="N134" s="48">
        <f t="shared" si="30"/>
        <v>6055</v>
      </c>
    </row>
    <row r="135" spans="1:14" ht="39" customHeight="1">
      <c r="A135" s="227" t="s">
        <v>320</v>
      </c>
      <c r="B135" s="227"/>
      <c r="C135" s="50" t="s">
        <v>67</v>
      </c>
      <c r="D135" s="48">
        <f>D106+D129</f>
        <v>1722</v>
      </c>
      <c r="E135" s="48">
        <f t="shared" ref="E135:K135" si="32">E106+E129</f>
        <v>1370</v>
      </c>
      <c r="F135" s="48">
        <f t="shared" si="32"/>
        <v>4784</v>
      </c>
      <c r="G135" s="48">
        <f t="shared" si="32"/>
        <v>3606</v>
      </c>
      <c r="H135" s="48">
        <f t="shared" si="32"/>
        <v>410</v>
      </c>
      <c r="I135" s="48">
        <f t="shared" si="32"/>
        <v>197</v>
      </c>
      <c r="J135" s="48">
        <f t="shared" si="32"/>
        <v>790</v>
      </c>
      <c r="K135" s="48">
        <f t="shared" si="32"/>
        <v>442</v>
      </c>
      <c r="L135" s="48">
        <f t="shared" si="28"/>
        <v>7706</v>
      </c>
      <c r="M135" s="48">
        <f t="shared" si="29"/>
        <v>5615</v>
      </c>
      <c r="N135" s="48">
        <f t="shared" si="30"/>
        <v>13321</v>
      </c>
    </row>
    <row r="136" spans="1:14" ht="39" customHeight="1">
      <c r="A136" s="227"/>
      <c r="B136" s="227"/>
      <c r="C136" s="50" t="s">
        <v>68</v>
      </c>
      <c r="D136" s="48">
        <f>D107+D130</f>
        <v>216</v>
      </c>
      <c r="E136" s="48">
        <f t="shared" ref="E136:K136" si="33">E107+E130</f>
        <v>224</v>
      </c>
      <c r="F136" s="48">
        <f t="shared" si="33"/>
        <v>968</v>
      </c>
      <c r="G136" s="48">
        <f t="shared" si="33"/>
        <v>648</v>
      </c>
      <c r="H136" s="48">
        <f t="shared" si="33"/>
        <v>0</v>
      </c>
      <c r="I136" s="48">
        <f t="shared" si="33"/>
        <v>0</v>
      </c>
      <c r="J136" s="48">
        <f t="shared" si="33"/>
        <v>104</v>
      </c>
      <c r="K136" s="48">
        <f t="shared" si="33"/>
        <v>55</v>
      </c>
      <c r="L136" s="48">
        <f t="shared" si="28"/>
        <v>1288</v>
      </c>
      <c r="M136" s="48">
        <f t="shared" si="29"/>
        <v>927</v>
      </c>
      <c r="N136" s="48">
        <f t="shared" si="30"/>
        <v>2215</v>
      </c>
    </row>
    <row r="137" spans="1:14" ht="39" customHeight="1">
      <c r="A137" s="227"/>
      <c r="B137" s="227"/>
      <c r="C137" s="50" t="s">
        <v>6</v>
      </c>
      <c r="D137" s="48">
        <f>D108+D131</f>
        <v>226</v>
      </c>
      <c r="E137" s="48">
        <f t="shared" ref="E137:K137" si="34">E108+E131</f>
        <v>389</v>
      </c>
      <c r="F137" s="48">
        <f t="shared" si="34"/>
        <v>1536</v>
      </c>
      <c r="G137" s="48">
        <f t="shared" si="34"/>
        <v>1291</v>
      </c>
      <c r="H137" s="48">
        <f t="shared" si="34"/>
        <v>0</v>
      </c>
      <c r="I137" s="48">
        <f t="shared" si="34"/>
        <v>0</v>
      </c>
      <c r="J137" s="48">
        <f t="shared" si="34"/>
        <v>44</v>
      </c>
      <c r="K137" s="48">
        <f t="shared" si="34"/>
        <v>37</v>
      </c>
      <c r="L137" s="48">
        <f t="shared" si="28"/>
        <v>1806</v>
      </c>
      <c r="M137" s="48">
        <f t="shared" si="29"/>
        <v>1717</v>
      </c>
      <c r="N137" s="48">
        <f t="shared" si="30"/>
        <v>3523</v>
      </c>
    </row>
    <row r="138" spans="1:14" ht="39" customHeight="1">
      <c r="A138" s="227"/>
      <c r="B138" s="227"/>
      <c r="C138" s="50" t="s">
        <v>60</v>
      </c>
      <c r="D138" s="48">
        <f>D132+D109</f>
        <v>570</v>
      </c>
      <c r="E138" s="48">
        <f t="shared" ref="E138:K138" si="35">E132+E109</f>
        <v>492</v>
      </c>
      <c r="F138" s="48">
        <f t="shared" si="35"/>
        <v>1001</v>
      </c>
      <c r="G138" s="48">
        <f t="shared" si="35"/>
        <v>826</v>
      </c>
      <c r="H138" s="48">
        <f t="shared" si="35"/>
        <v>0</v>
      </c>
      <c r="I138" s="48">
        <f t="shared" si="35"/>
        <v>0</v>
      </c>
      <c r="J138" s="48">
        <f t="shared" si="35"/>
        <v>88</v>
      </c>
      <c r="K138" s="48">
        <f t="shared" si="35"/>
        <v>77</v>
      </c>
      <c r="L138" s="48">
        <f t="shared" si="28"/>
        <v>1659</v>
      </c>
      <c r="M138" s="48">
        <f t="shared" si="29"/>
        <v>1395</v>
      </c>
      <c r="N138" s="48">
        <f t="shared" si="30"/>
        <v>3054</v>
      </c>
    </row>
    <row r="139" spans="1:14" ht="39" customHeight="1">
      <c r="A139" s="227"/>
      <c r="B139" s="227"/>
      <c r="C139" s="50" t="s">
        <v>12</v>
      </c>
      <c r="D139" s="48">
        <f>D133+D110</f>
        <v>0</v>
      </c>
      <c r="E139" s="48">
        <f t="shared" ref="E139:K139" si="36">E133+E110</f>
        <v>0</v>
      </c>
      <c r="F139" s="48">
        <f t="shared" si="36"/>
        <v>186</v>
      </c>
      <c r="G139" s="48">
        <f t="shared" si="36"/>
        <v>131</v>
      </c>
      <c r="H139" s="48">
        <f t="shared" si="36"/>
        <v>0</v>
      </c>
      <c r="I139" s="48">
        <f t="shared" si="36"/>
        <v>0</v>
      </c>
      <c r="J139" s="48">
        <f t="shared" si="36"/>
        <v>17</v>
      </c>
      <c r="K139" s="48">
        <f t="shared" si="36"/>
        <v>6</v>
      </c>
      <c r="L139" s="48">
        <f t="shared" si="28"/>
        <v>203</v>
      </c>
      <c r="M139" s="48">
        <f t="shared" si="29"/>
        <v>137</v>
      </c>
      <c r="N139" s="48">
        <f t="shared" si="30"/>
        <v>340</v>
      </c>
    </row>
    <row r="140" spans="1:14" ht="39" customHeight="1">
      <c r="A140" s="227"/>
      <c r="B140" s="227"/>
      <c r="C140" s="50" t="s">
        <v>51</v>
      </c>
      <c r="D140" s="48">
        <f>SUM(D135:D139)</f>
        <v>2734</v>
      </c>
      <c r="E140" s="48">
        <f t="shared" ref="E140:K140" si="37">SUM(E135:E139)</f>
        <v>2475</v>
      </c>
      <c r="F140" s="48">
        <f t="shared" si="37"/>
        <v>8475</v>
      </c>
      <c r="G140" s="48">
        <f t="shared" si="37"/>
        <v>6502</v>
      </c>
      <c r="H140" s="48">
        <f t="shared" si="37"/>
        <v>410</v>
      </c>
      <c r="I140" s="48">
        <f t="shared" si="37"/>
        <v>197</v>
      </c>
      <c r="J140" s="48">
        <f t="shared" si="37"/>
        <v>1043</v>
      </c>
      <c r="K140" s="48">
        <f t="shared" si="37"/>
        <v>617</v>
      </c>
      <c r="L140" s="48">
        <f t="shared" si="28"/>
        <v>12662</v>
      </c>
      <c r="M140" s="48">
        <f t="shared" si="29"/>
        <v>9791</v>
      </c>
      <c r="N140" s="48">
        <f t="shared" si="30"/>
        <v>22453</v>
      </c>
    </row>
    <row r="141" spans="1:14">
      <c r="A141" s="2"/>
      <c r="B141" s="2"/>
    </row>
    <row r="142" spans="1:14" ht="3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4">
      <c r="A143" s="2"/>
      <c r="B143" s="2"/>
    </row>
    <row r="144" spans="1:14">
      <c r="A144" s="2"/>
      <c r="B144" s="2"/>
    </row>
    <row r="145" spans="1:14">
      <c r="A145" s="2"/>
      <c r="B145" s="2"/>
    </row>
    <row r="146" spans="1:14">
      <c r="A146" s="2"/>
      <c r="B146" s="2"/>
    </row>
    <row r="147" spans="1:14">
      <c r="A147" s="2"/>
      <c r="B147" s="2"/>
    </row>
    <row r="148" spans="1:14">
      <c r="A148" s="2"/>
      <c r="B148" s="2"/>
    </row>
    <row r="149" spans="1:14">
      <c r="A149" s="2"/>
      <c r="B149" s="2"/>
    </row>
    <row r="150" spans="1:14">
      <c r="A150" s="230" t="s">
        <v>352</v>
      </c>
      <c r="B150" s="230"/>
      <c r="C150" s="230"/>
      <c r="D150" s="230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</row>
    <row r="151" spans="1:14">
      <c r="A151" s="229" t="s">
        <v>0</v>
      </c>
      <c r="B151" s="229"/>
      <c r="C151" s="229" t="s">
        <v>1</v>
      </c>
      <c r="D151" s="229" t="s">
        <v>52</v>
      </c>
      <c r="E151" s="229"/>
      <c r="F151" s="229" t="s">
        <v>53</v>
      </c>
      <c r="G151" s="229"/>
      <c r="H151" s="229" t="s">
        <v>351</v>
      </c>
      <c r="I151" s="229"/>
      <c r="J151" s="229" t="s">
        <v>54</v>
      </c>
      <c r="K151" s="229"/>
      <c r="L151" s="229" t="s">
        <v>51</v>
      </c>
      <c r="M151" s="229"/>
      <c r="N151" s="229"/>
    </row>
    <row r="152" spans="1:14">
      <c r="A152" s="229"/>
      <c r="B152" s="229"/>
      <c r="C152" s="229"/>
      <c r="D152" s="48" t="s">
        <v>246</v>
      </c>
      <c r="E152" s="48" t="s">
        <v>247</v>
      </c>
      <c r="F152" s="48" t="s">
        <v>246</v>
      </c>
      <c r="G152" s="48" t="s">
        <v>247</v>
      </c>
      <c r="H152" s="48" t="s">
        <v>246</v>
      </c>
      <c r="I152" s="48" t="s">
        <v>247</v>
      </c>
      <c r="J152" s="48" t="s">
        <v>246</v>
      </c>
      <c r="K152" s="48" t="s">
        <v>247</v>
      </c>
      <c r="L152" s="48" t="s">
        <v>246</v>
      </c>
      <c r="M152" s="48" t="s">
        <v>247</v>
      </c>
      <c r="N152" s="48" t="s">
        <v>248</v>
      </c>
    </row>
    <row r="153" spans="1:14">
      <c r="A153" s="228" t="s">
        <v>3</v>
      </c>
      <c r="B153" s="228"/>
      <c r="C153" s="44" t="s">
        <v>4</v>
      </c>
      <c r="D153" s="44">
        <v>0</v>
      </c>
      <c r="E153" s="44">
        <v>0</v>
      </c>
      <c r="F153" s="46">
        <v>97</v>
      </c>
      <c r="G153" s="46">
        <v>42</v>
      </c>
      <c r="H153" s="46">
        <v>0</v>
      </c>
      <c r="I153" s="46">
        <v>0</v>
      </c>
      <c r="J153" s="46">
        <v>0</v>
      </c>
      <c r="K153" s="46">
        <v>0</v>
      </c>
      <c r="L153" s="48">
        <f>J153+H153+F153+D153</f>
        <v>97</v>
      </c>
      <c r="M153" s="48">
        <f>K153+I153+G153+E153</f>
        <v>42</v>
      </c>
      <c r="N153" s="48">
        <f>L153+M153</f>
        <v>139</v>
      </c>
    </row>
    <row r="154" spans="1:14">
      <c r="A154" s="228"/>
      <c r="B154" s="228"/>
      <c r="C154" s="44" t="s">
        <v>5</v>
      </c>
      <c r="D154" s="44">
        <v>0</v>
      </c>
      <c r="E154" s="44">
        <v>0</v>
      </c>
      <c r="F154" s="46">
        <v>12</v>
      </c>
      <c r="G154" s="46">
        <v>10</v>
      </c>
      <c r="H154" s="44">
        <v>0</v>
      </c>
      <c r="I154" s="44">
        <v>0</v>
      </c>
      <c r="J154" s="44">
        <v>0</v>
      </c>
      <c r="K154" s="44">
        <v>0</v>
      </c>
      <c r="L154" s="48">
        <f t="shared" ref="L154:L217" si="38">J154+H154+F154+D154</f>
        <v>12</v>
      </c>
      <c r="M154" s="48">
        <f t="shared" ref="M154:M217" si="39">K154+I154+G154+E154</f>
        <v>10</v>
      </c>
      <c r="N154" s="48">
        <f t="shared" ref="N154:N217" si="40">L154+M154</f>
        <v>22</v>
      </c>
    </row>
    <row r="155" spans="1:14">
      <c r="A155" s="228"/>
      <c r="B155" s="228"/>
      <c r="C155" s="44" t="s">
        <v>6</v>
      </c>
      <c r="D155" s="44">
        <v>0</v>
      </c>
      <c r="E155" s="44">
        <v>0</v>
      </c>
      <c r="F155" s="46">
        <v>13</v>
      </c>
      <c r="G155" s="46">
        <v>5</v>
      </c>
      <c r="H155" s="7">
        <v>0</v>
      </c>
      <c r="I155" s="7">
        <v>0</v>
      </c>
      <c r="J155" s="44">
        <v>0</v>
      </c>
      <c r="K155" s="44">
        <v>0</v>
      </c>
      <c r="L155" s="48">
        <f t="shared" si="38"/>
        <v>13</v>
      </c>
      <c r="M155" s="48">
        <f t="shared" si="39"/>
        <v>5</v>
      </c>
      <c r="N155" s="48">
        <f t="shared" si="40"/>
        <v>18</v>
      </c>
    </row>
    <row r="156" spans="1:14">
      <c r="A156" s="228"/>
      <c r="B156" s="228"/>
      <c r="C156" s="44" t="s">
        <v>7</v>
      </c>
      <c r="D156" s="44">
        <v>0</v>
      </c>
      <c r="E156" s="44">
        <v>0</v>
      </c>
      <c r="F156" s="44">
        <v>0</v>
      </c>
      <c r="G156" s="44">
        <v>0</v>
      </c>
      <c r="H156" s="44">
        <v>0</v>
      </c>
      <c r="I156" s="44">
        <v>0</v>
      </c>
      <c r="J156" s="44">
        <v>0</v>
      </c>
      <c r="K156" s="44">
        <v>0</v>
      </c>
      <c r="L156" s="48">
        <f t="shared" si="38"/>
        <v>0</v>
      </c>
      <c r="M156" s="48">
        <f t="shared" si="39"/>
        <v>0</v>
      </c>
      <c r="N156" s="48">
        <f t="shared" si="40"/>
        <v>0</v>
      </c>
    </row>
    <row r="157" spans="1:14">
      <c r="A157" s="228"/>
      <c r="B157" s="228"/>
      <c r="C157" s="44" t="s">
        <v>8</v>
      </c>
      <c r="D157" s="44">
        <v>0</v>
      </c>
      <c r="E157" s="44">
        <v>0</v>
      </c>
      <c r="F157" s="44">
        <v>0</v>
      </c>
      <c r="G157" s="44">
        <v>0</v>
      </c>
      <c r="H157" s="44">
        <v>0</v>
      </c>
      <c r="I157" s="44">
        <v>0</v>
      </c>
      <c r="J157" s="44">
        <v>0</v>
      </c>
      <c r="K157" s="44">
        <v>0</v>
      </c>
      <c r="L157" s="48">
        <f t="shared" si="38"/>
        <v>0</v>
      </c>
      <c r="M157" s="48">
        <f t="shared" si="39"/>
        <v>0</v>
      </c>
      <c r="N157" s="48">
        <f t="shared" si="40"/>
        <v>0</v>
      </c>
    </row>
    <row r="158" spans="1:14">
      <c r="A158" s="228"/>
      <c r="B158" s="228"/>
      <c r="C158" s="47" t="s">
        <v>51</v>
      </c>
      <c r="D158" s="47">
        <f>SUM(D153:D157)</f>
        <v>0</v>
      </c>
      <c r="E158" s="47">
        <f>SUM(E153:E157)</f>
        <v>0</v>
      </c>
      <c r="F158" s="47">
        <f>SUM(F153:F157)</f>
        <v>122</v>
      </c>
      <c r="G158" s="47">
        <f>SUM(G153:G157)</f>
        <v>57</v>
      </c>
      <c r="H158" s="47">
        <v>0</v>
      </c>
      <c r="I158" s="47">
        <v>0</v>
      </c>
      <c r="J158" s="47">
        <f>SUM(J153:J157)</f>
        <v>0</v>
      </c>
      <c r="K158" s="47">
        <f>SUM(K153:K157)</f>
        <v>0</v>
      </c>
      <c r="L158" s="48">
        <f t="shared" si="38"/>
        <v>122</v>
      </c>
      <c r="M158" s="48">
        <f t="shared" si="39"/>
        <v>57</v>
      </c>
      <c r="N158" s="48">
        <f t="shared" si="40"/>
        <v>179</v>
      </c>
    </row>
    <row r="159" spans="1:14" ht="27.75" customHeight="1">
      <c r="A159" s="228" t="s">
        <v>9</v>
      </c>
      <c r="B159" s="228"/>
      <c r="C159" s="44" t="s">
        <v>4</v>
      </c>
      <c r="D159" s="44">
        <v>0</v>
      </c>
      <c r="E159" s="44">
        <v>0</v>
      </c>
      <c r="F159" s="46">
        <v>51</v>
      </c>
      <c r="G159" s="46">
        <v>29</v>
      </c>
      <c r="H159" s="46">
        <v>0</v>
      </c>
      <c r="I159" s="46">
        <v>0</v>
      </c>
      <c r="J159" s="46">
        <v>0</v>
      </c>
      <c r="K159" s="46">
        <v>0</v>
      </c>
      <c r="L159" s="48">
        <f t="shared" si="38"/>
        <v>51</v>
      </c>
      <c r="M159" s="48">
        <f t="shared" si="39"/>
        <v>29</v>
      </c>
      <c r="N159" s="48">
        <f t="shared" si="40"/>
        <v>80</v>
      </c>
    </row>
    <row r="160" spans="1:14">
      <c r="A160" s="228"/>
      <c r="B160" s="228"/>
      <c r="C160" s="44" t="s">
        <v>5</v>
      </c>
      <c r="D160" s="44">
        <v>0</v>
      </c>
      <c r="E160" s="44">
        <v>0</v>
      </c>
      <c r="F160" s="46">
        <v>13</v>
      </c>
      <c r="G160" s="46">
        <v>3</v>
      </c>
      <c r="H160" s="44">
        <v>0</v>
      </c>
      <c r="I160" s="44">
        <v>0</v>
      </c>
      <c r="J160" s="44">
        <v>0</v>
      </c>
      <c r="K160" s="44">
        <v>0</v>
      </c>
      <c r="L160" s="48">
        <f t="shared" si="38"/>
        <v>13</v>
      </c>
      <c r="M160" s="48">
        <f t="shared" si="39"/>
        <v>3</v>
      </c>
      <c r="N160" s="48">
        <f t="shared" si="40"/>
        <v>16</v>
      </c>
    </row>
    <row r="161" spans="1:14" ht="27.75" customHeight="1">
      <c r="A161" s="228"/>
      <c r="B161" s="228"/>
      <c r="C161" s="44" t="s">
        <v>6</v>
      </c>
      <c r="D161" s="44">
        <v>0</v>
      </c>
      <c r="E161" s="44">
        <v>0</v>
      </c>
      <c r="F161" s="46">
        <v>39</v>
      </c>
      <c r="G161" s="46">
        <v>5</v>
      </c>
      <c r="H161" s="7">
        <v>0</v>
      </c>
      <c r="I161" s="7">
        <v>0</v>
      </c>
      <c r="J161" s="44">
        <v>0</v>
      </c>
      <c r="K161" s="44">
        <v>0</v>
      </c>
      <c r="L161" s="48">
        <f t="shared" si="38"/>
        <v>39</v>
      </c>
      <c r="M161" s="48">
        <f t="shared" si="39"/>
        <v>5</v>
      </c>
      <c r="N161" s="48">
        <f t="shared" si="40"/>
        <v>44</v>
      </c>
    </row>
    <row r="162" spans="1:14">
      <c r="A162" s="228"/>
      <c r="B162" s="228"/>
      <c r="C162" s="44" t="s">
        <v>7</v>
      </c>
      <c r="D162" s="44">
        <v>0</v>
      </c>
      <c r="E162" s="44">
        <v>0</v>
      </c>
      <c r="F162" s="46">
        <v>33</v>
      </c>
      <c r="G162" s="46">
        <v>14</v>
      </c>
      <c r="H162" s="46">
        <v>0</v>
      </c>
      <c r="I162" s="46">
        <v>0</v>
      </c>
      <c r="J162" s="46">
        <v>0</v>
      </c>
      <c r="K162" s="46">
        <v>0</v>
      </c>
      <c r="L162" s="48">
        <f t="shared" si="38"/>
        <v>33</v>
      </c>
      <c r="M162" s="48">
        <f t="shared" si="39"/>
        <v>14</v>
      </c>
      <c r="N162" s="48">
        <f t="shared" si="40"/>
        <v>47</v>
      </c>
    </row>
    <row r="163" spans="1:14">
      <c r="A163" s="228"/>
      <c r="B163" s="228"/>
      <c r="C163" s="47" t="s">
        <v>51</v>
      </c>
      <c r="D163" s="47">
        <f>SUM(D159:D162)</f>
        <v>0</v>
      </c>
      <c r="E163" s="47">
        <f>SUM(E159:E162)</f>
        <v>0</v>
      </c>
      <c r="F163" s="47">
        <f>SUM(F159:F162)</f>
        <v>136</v>
      </c>
      <c r="G163" s="47">
        <f>SUM(G159:G162)</f>
        <v>51</v>
      </c>
      <c r="H163" s="47">
        <v>0</v>
      </c>
      <c r="I163" s="47">
        <v>0</v>
      </c>
      <c r="J163" s="47">
        <f>SUM(J159:J162)</f>
        <v>0</v>
      </c>
      <c r="K163" s="47">
        <f>SUM(K159:K162)</f>
        <v>0</v>
      </c>
      <c r="L163" s="48">
        <f t="shared" si="38"/>
        <v>136</v>
      </c>
      <c r="M163" s="48">
        <f t="shared" si="39"/>
        <v>51</v>
      </c>
      <c r="N163" s="48">
        <f t="shared" si="40"/>
        <v>187</v>
      </c>
    </row>
    <row r="164" spans="1:14">
      <c r="A164" s="228" t="s">
        <v>10</v>
      </c>
      <c r="B164" s="228"/>
      <c r="C164" s="44" t="s">
        <v>4</v>
      </c>
      <c r="D164" s="44">
        <v>0</v>
      </c>
      <c r="E164" s="44">
        <v>0</v>
      </c>
      <c r="F164" s="46">
        <v>22</v>
      </c>
      <c r="G164" s="46">
        <v>40</v>
      </c>
      <c r="H164" s="46">
        <v>4</v>
      </c>
      <c r="I164" s="46">
        <v>2</v>
      </c>
      <c r="J164" s="44">
        <v>0</v>
      </c>
      <c r="K164" s="44">
        <v>0</v>
      </c>
      <c r="L164" s="48">
        <f t="shared" si="38"/>
        <v>26</v>
      </c>
      <c r="M164" s="48">
        <f t="shared" si="39"/>
        <v>42</v>
      </c>
      <c r="N164" s="48">
        <f t="shared" si="40"/>
        <v>68</v>
      </c>
    </row>
    <row r="165" spans="1:14" ht="27.75" customHeight="1">
      <c r="A165" s="228"/>
      <c r="B165" s="228"/>
      <c r="C165" s="44" t="s">
        <v>5</v>
      </c>
      <c r="D165" s="44">
        <v>0</v>
      </c>
      <c r="E165" s="44">
        <v>0</v>
      </c>
      <c r="F165" s="46">
        <v>9</v>
      </c>
      <c r="G165" s="46">
        <v>17</v>
      </c>
      <c r="H165" s="44">
        <v>0</v>
      </c>
      <c r="I165" s="44">
        <v>0</v>
      </c>
      <c r="J165" s="44">
        <v>0</v>
      </c>
      <c r="K165" s="44">
        <v>0</v>
      </c>
      <c r="L165" s="48">
        <f t="shared" si="38"/>
        <v>9</v>
      </c>
      <c r="M165" s="48">
        <f t="shared" si="39"/>
        <v>17</v>
      </c>
      <c r="N165" s="48">
        <f t="shared" si="40"/>
        <v>26</v>
      </c>
    </row>
    <row r="166" spans="1:14">
      <c r="A166" s="228"/>
      <c r="B166" s="228"/>
      <c r="C166" s="44" t="s">
        <v>6</v>
      </c>
      <c r="D166" s="44">
        <v>0</v>
      </c>
      <c r="E166" s="44">
        <v>0</v>
      </c>
      <c r="F166" s="46">
        <v>15</v>
      </c>
      <c r="G166" s="46">
        <v>4</v>
      </c>
      <c r="H166" s="7">
        <v>0</v>
      </c>
      <c r="I166" s="7">
        <v>0</v>
      </c>
      <c r="J166" s="44">
        <v>0</v>
      </c>
      <c r="K166" s="44">
        <v>0</v>
      </c>
      <c r="L166" s="48">
        <f t="shared" si="38"/>
        <v>15</v>
      </c>
      <c r="M166" s="48">
        <f t="shared" si="39"/>
        <v>4</v>
      </c>
      <c r="N166" s="48">
        <f t="shared" si="40"/>
        <v>19</v>
      </c>
    </row>
    <row r="167" spans="1:14">
      <c r="A167" s="228"/>
      <c r="B167" s="228"/>
      <c r="C167" s="44" t="s">
        <v>7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8">
        <f t="shared" si="38"/>
        <v>0</v>
      </c>
      <c r="M167" s="48">
        <f t="shared" si="39"/>
        <v>0</v>
      </c>
      <c r="N167" s="48">
        <f t="shared" si="40"/>
        <v>0</v>
      </c>
    </row>
    <row r="168" spans="1:14" ht="27.75" customHeight="1">
      <c r="A168" s="228"/>
      <c r="B168" s="228"/>
      <c r="C168" s="47" t="s">
        <v>51</v>
      </c>
      <c r="D168" s="47">
        <f>SUM(D164:D167)</f>
        <v>0</v>
      </c>
      <c r="E168" s="47">
        <f>SUM(E164:E167)</f>
        <v>0</v>
      </c>
      <c r="F168" s="47">
        <f>SUM(F164:F167)</f>
        <v>46</v>
      </c>
      <c r="G168" s="47">
        <f>SUM(G164:G167)</f>
        <v>61</v>
      </c>
      <c r="H168" s="47">
        <v>0</v>
      </c>
      <c r="I168" s="47">
        <v>0</v>
      </c>
      <c r="J168" s="47">
        <f>SUM(J164:J167)</f>
        <v>0</v>
      </c>
      <c r="K168" s="47">
        <f>SUM(K164:K167)</f>
        <v>0</v>
      </c>
      <c r="L168" s="48">
        <f t="shared" si="38"/>
        <v>46</v>
      </c>
      <c r="M168" s="48">
        <f t="shared" si="39"/>
        <v>61</v>
      </c>
      <c r="N168" s="48">
        <f t="shared" si="40"/>
        <v>107</v>
      </c>
    </row>
    <row r="169" spans="1:14">
      <c r="A169" s="228" t="s">
        <v>55</v>
      </c>
      <c r="B169" s="228"/>
      <c r="C169" s="43" t="s">
        <v>4</v>
      </c>
      <c r="D169" s="44">
        <v>0</v>
      </c>
      <c r="E169" s="44">
        <v>0</v>
      </c>
      <c r="F169" s="46">
        <v>10</v>
      </c>
      <c r="G169" s="46">
        <v>5</v>
      </c>
      <c r="H169" s="46">
        <v>10</v>
      </c>
      <c r="I169" s="46">
        <v>0</v>
      </c>
      <c r="J169" s="46">
        <v>0</v>
      </c>
      <c r="K169" s="46">
        <v>0</v>
      </c>
      <c r="L169" s="48">
        <f t="shared" si="38"/>
        <v>20</v>
      </c>
      <c r="M169" s="48">
        <f t="shared" si="39"/>
        <v>5</v>
      </c>
      <c r="N169" s="48">
        <f t="shared" si="40"/>
        <v>25</v>
      </c>
    </row>
    <row r="170" spans="1:14" ht="27.75" customHeight="1">
      <c r="A170" s="228"/>
      <c r="B170" s="228"/>
      <c r="C170" s="43" t="s">
        <v>5</v>
      </c>
      <c r="D170" s="44">
        <v>0</v>
      </c>
      <c r="E170" s="44">
        <v>0</v>
      </c>
      <c r="F170" s="46">
        <v>10</v>
      </c>
      <c r="G170" s="46">
        <v>5</v>
      </c>
      <c r="H170" s="44">
        <v>0</v>
      </c>
      <c r="I170" s="44">
        <v>0</v>
      </c>
      <c r="J170" s="44">
        <v>0</v>
      </c>
      <c r="K170" s="44">
        <v>0</v>
      </c>
      <c r="L170" s="48">
        <f t="shared" si="38"/>
        <v>10</v>
      </c>
      <c r="M170" s="48">
        <f t="shared" si="39"/>
        <v>5</v>
      </c>
      <c r="N170" s="48">
        <f t="shared" si="40"/>
        <v>15</v>
      </c>
    </row>
    <row r="171" spans="1:14">
      <c r="A171" s="228"/>
      <c r="B171" s="228"/>
      <c r="C171" s="43" t="s">
        <v>6</v>
      </c>
      <c r="D171" s="44">
        <v>0</v>
      </c>
      <c r="E171" s="44">
        <v>0</v>
      </c>
      <c r="F171" s="46">
        <v>17</v>
      </c>
      <c r="G171" s="46">
        <v>5</v>
      </c>
      <c r="H171" s="7">
        <v>0</v>
      </c>
      <c r="I171" s="7">
        <v>0</v>
      </c>
      <c r="J171" s="44">
        <v>0</v>
      </c>
      <c r="K171" s="44">
        <v>0</v>
      </c>
      <c r="L171" s="48">
        <f t="shared" si="38"/>
        <v>17</v>
      </c>
      <c r="M171" s="48">
        <f t="shared" si="39"/>
        <v>5</v>
      </c>
      <c r="N171" s="48">
        <f t="shared" si="40"/>
        <v>22</v>
      </c>
    </row>
    <row r="172" spans="1:14" ht="27.75" customHeight="1">
      <c r="A172" s="228"/>
      <c r="B172" s="228"/>
      <c r="C172" s="43" t="s">
        <v>7</v>
      </c>
      <c r="D172" s="44">
        <v>0</v>
      </c>
      <c r="E172" s="44">
        <v>0</v>
      </c>
      <c r="F172" s="46">
        <v>4</v>
      </c>
      <c r="G172" s="46">
        <v>7</v>
      </c>
      <c r="H172" s="46">
        <v>0</v>
      </c>
      <c r="I172" s="46">
        <v>0</v>
      </c>
      <c r="J172" s="46">
        <v>0</v>
      </c>
      <c r="K172" s="46">
        <v>0</v>
      </c>
      <c r="L172" s="48">
        <f t="shared" si="38"/>
        <v>4</v>
      </c>
      <c r="M172" s="48">
        <f t="shared" si="39"/>
        <v>7</v>
      </c>
      <c r="N172" s="48">
        <f t="shared" si="40"/>
        <v>11</v>
      </c>
    </row>
    <row r="173" spans="1:14">
      <c r="A173" s="228"/>
      <c r="B173" s="228"/>
      <c r="C173" s="43" t="s">
        <v>12</v>
      </c>
      <c r="D173" s="44">
        <v>0</v>
      </c>
      <c r="E173" s="44">
        <v>0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8">
        <f t="shared" si="38"/>
        <v>0</v>
      </c>
      <c r="M173" s="48">
        <f t="shared" si="39"/>
        <v>0</v>
      </c>
      <c r="N173" s="48">
        <f t="shared" si="40"/>
        <v>0</v>
      </c>
    </row>
    <row r="174" spans="1:14" ht="27.75" customHeight="1">
      <c r="A174" s="228"/>
      <c r="B174" s="228"/>
      <c r="C174" s="47" t="s">
        <v>51</v>
      </c>
      <c r="D174" s="47">
        <f>SUM(D169:D173)</f>
        <v>0</v>
      </c>
      <c r="E174" s="47">
        <f>SUM(E169:E173)</f>
        <v>0</v>
      </c>
      <c r="F174" s="47">
        <f>SUM(F169:F173)</f>
        <v>41</v>
      </c>
      <c r="G174" s="47">
        <f>SUM(G169:G173)</f>
        <v>22</v>
      </c>
      <c r="H174" s="47">
        <v>0</v>
      </c>
      <c r="I174" s="47">
        <v>0</v>
      </c>
      <c r="J174" s="47">
        <f>SUM(J169:J173)</f>
        <v>0</v>
      </c>
      <c r="K174" s="47">
        <f>SUM(K169:K173)</f>
        <v>0</v>
      </c>
      <c r="L174" s="48">
        <f t="shared" si="38"/>
        <v>41</v>
      </c>
      <c r="M174" s="48">
        <f t="shared" si="39"/>
        <v>22</v>
      </c>
      <c r="N174" s="48">
        <f t="shared" si="40"/>
        <v>63</v>
      </c>
    </row>
    <row r="175" spans="1:14">
      <c r="A175" s="228" t="s">
        <v>13</v>
      </c>
      <c r="B175" s="228"/>
      <c r="C175" s="43" t="s">
        <v>4</v>
      </c>
      <c r="D175" s="44">
        <v>0</v>
      </c>
      <c r="E175" s="44">
        <v>0</v>
      </c>
      <c r="F175" s="46">
        <v>18</v>
      </c>
      <c r="G175" s="46">
        <v>13</v>
      </c>
      <c r="H175" s="46">
        <v>0</v>
      </c>
      <c r="I175" s="46">
        <v>0</v>
      </c>
      <c r="J175" s="46">
        <v>0</v>
      </c>
      <c r="K175" s="46">
        <v>0</v>
      </c>
      <c r="L175" s="48">
        <f t="shared" si="38"/>
        <v>18</v>
      </c>
      <c r="M175" s="48">
        <f t="shared" si="39"/>
        <v>13</v>
      </c>
      <c r="N175" s="48">
        <f t="shared" si="40"/>
        <v>31</v>
      </c>
    </row>
    <row r="176" spans="1:14" ht="27.75" customHeight="1">
      <c r="A176" s="228"/>
      <c r="B176" s="228"/>
      <c r="C176" s="43" t="s">
        <v>5</v>
      </c>
      <c r="D176" s="44">
        <v>0</v>
      </c>
      <c r="E176" s="44">
        <v>0</v>
      </c>
      <c r="F176" s="46">
        <v>2</v>
      </c>
      <c r="G176" s="46">
        <v>2</v>
      </c>
      <c r="H176" s="44">
        <v>0</v>
      </c>
      <c r="I176" s="44">
        <v>0</v>
      </c>
      <c r="J176" s="44">
        <v>0</v>
      </c>
      <c r="K176" s="44">
        <v>0</v>
      </c>
      <c r="L176" s="48">
        <f t="shared" si="38"/>
        <v>2</v>
      </c>
      <c r="M176" s="48">
        <f t="shared" si="39"/>
        <v>2</v>
      </c>
      <c r="N176" s="48">
        <f t="shared" si="40"/>
        <v>4</v>
      </c>
    </row>
    <row r="177" spans="1:14">
      <c r="A177" s="228"/>
      <c r="B177" s="228"/>
      <c r="C177" s="43" t="s">
        <v>6</v>
      </c>
      <c r="D177" s="44">
        <v>0</v>
      </c>
      <c r="E177" s="44">
        <v>0</v>
      </c>
      <c r="F177" s="46">
        <v>6</v>
      </c>
      <c r="G177" s="46">
        <v>4</v>
      </c>
      <c r="H177" s="7">
        <v>0</v>
      </c>
      <c r="I177" s="7">
        <v>0</v>
      </c>
      <c r="J177" s="44">
        <v>0</v>
      </c>
      <c r="K177" s="44">
        <v>0</v>
      </c>
      <c r="L177" s="48">
        <f t="shared" si="38"/>
        <v>6</v>
      </c>
      <c r="M177" s="48">
        <f t="shared" si="39"/>
        <v>4</v>
      </c>
      <c r="N177" s="48">
        <f t="shared" si="40"/>
        <v>10</v>
      </c>
    </row>
    <row r="178" spans="1:14" ht="27.75" customHeight="1">
      <c r="A178" s="228"/>
      <c r="B178" s="228"/>
      <c r="C178" s="44" t="s">
        <v>7</v>
      </c>
      <c r="D178" s="44">
        <v>0</v>
      </c>
      <c r="E178" s="44">
        <v>0</v>
      </c>
      <c r="F178" s="46">
        <v>7</v>
      </c>
      <c r="G178" s="46">
        <v>4</v>
      </c>
      <c r="H178" s="46">
        <v>0</v>
      </c>
      <c r="I178" s="46">
        <v>0</v>
      </c>
      <c r="J178" s="46">
        <v>1</v>
      </c>
      <c r="K178" s="46">
        <v>0</v>
      </c>
      <c r="L178" s="48">
        <f t="shared" si="38"/>
        <v>8</v>
      </c>
      <c r="M178" s="48">
        <f t="shared" si="39"/>
        <v>4</v>
      </c>
      <c r="N178" s="48">
        <f t="shared" si="40"/>
        <v>12</v>
      </c>
    </row>
    <row r="179" spans="1:14">
      <c r="A179" s="228"/>
      <c r="B179" s="228"/>
      <c r="C179" s="47" t="s">
        <v>51</v>
      </c>
      <c r="D179" s="47">
        <f>SUM(D175:D178)</f>
        <v>0</v>
      </c>
      <c r="E179" s="47">
        <f>SUM(E175:E178)</f>
        <v>0</v>
      </c>
      <c r="F179" s="47">
        <f>SUM(F175:F178)</f>
        <v>33</v>
      </c>
      <c r="G179" s="47">
        <f>SUM(G175:G178)</f>
        <v>23</v>
      </c>
      <c r="H179" s="47">
        <v>0</v>
      </c>
      <c r="I179" s="47">
        <v>0</v>
      </c>
      <c r="J179" s="47">
        <f>SUM(J175:J178)</f>
        <v>1</v>
      </c>
      <c r="K179" s="47">
        <f>SUM(K175:K178)</f>
        <v>0</v>
      </c>
      <c r="L179" s="48">
        <f t="shared" si="38"/>
        <v>34</v>
      </c>
      <c r="M179" s="48">
        <f t="shared" si="39"/>
        <v>23</v>
      </c>
      <c r="N179" s="48">
        <f t="shared" si="40"/>
        <v>57</v>
      </c>
    </row>
    <row r="180" spans="1:14">
      <c r="A180" s="228" t="s">
        <v>184</v>
      </c>
      <c r="B180" s="228"/>
      <c r="C180" s="43" t="s">
        <v>4</v>
      </c>
      <c r="D180" s="44">
        <v>0</v>
      </c>
      <c r="E180" s="44">
        <v>0</v>
      </c>
      <c r="F180" s="46">
        <v>85</v>
      </c>
      <c r="G180" s="46">
        <v>22</v>
      </c>
      <c r="H180" s="44">
        <v>0</v>
      </c>
      <c r="I180" s="44">
        <v>0</v>
      </c>
      <c r="J180" s="46">
        <v>0</v>
      </c>
      <c r="K180" s="46">
        <v>0</v>
      </c>
      <c r="L180" s="48">
        <f t="shared" si="38"/>
        <v>85</v>
      </c>
      <c r="M180" s="48">
        <f t="shared" si="39"/>
        <v>22</v>
      </c>
      <c r="N180" s="48">
        <f t="shared" si="40"/>
        <v>107</v>
      </c>
    </row>
    <row r="181" spans="1:14">
      <c r="A181" s="228"/>
      <c r="B181" s="228"/>
      <c r="C181" s="43" t="s">
        <v>5</v>
      </c>
      <c r="D181" s="44">
        <v>0</v>
      </c>
      <c r="E181" s="44">
        <v>0</v>
      </c>
      <c r="F181" s="44">
        <v>6</v>
      </c>
      <c r="G181" s="44">
        <v>5</v>
      </c>
      <c r="H181" s="44">
        <v>0</v>
      </c>
      <c r="I181" s="44">
        <v>0</v>
      </c>
      <c r="J181" s="44">
        <v>0</v>
      </c>
      <c r="K181" s="44">
        <v>0</v>
      </c>
      <c r="L181" s="48">
        <f t="shared" si="38"/>
        <v>6</v>
      </c>
      <c r="M181" s="48">
        <f t="shared" si="39"/>
        <v>5</v>
      </c>
      <c r="N181" s="48">
        <f t="shared" si="40"/>
        <v>11</v>
      </c>
    </row>
    <row r="182" spans="1:14" ht="27.75" customHeight="1">
      <c r="A182" s="228"/>
      <c r="B182" s="228"/>
      <c r="C182" s="43" t="s">
        <v>6</v>
      </c>
      <c r="D182" s="44">
        <v>0</v>
      </c>
      <c r="E182" s="44">
        <v>0</v>
      </c>
      <c r="F182" s="46">
        <v>48</v>
      </c>
      <c r="G182" s="46">
        <v>12</v>
      </c>
      <c r="H182" s="7">
        <v>0</v>
      </c>
      <c r="I182" s="7">
        <v>0</v>
      </c>
      <c r="J182" s="44">
        <v>0</v>
      </c>
      <c r="K182" s="44">
        <v>0</v>
      </c>
      <c r="L182" s="48">
        <f t="shared" si="38"/>
        <v>48</v>
      </c>
      <c r="M182" s="48">
        <f t="shared" si="39"/>
        <v>12</v>
      </c>
      <c r="N182" s="48">
        <f t="shared" si="40"/>
        <v>60</v>
      </c>
    </row>
    <row r="183" spans="1:14">
      <c r="A183" s="228"/>
      <c r="B183" s="228"/>
      <c r="C183" s="43" t="s">
        <v>7</v>
      </c>
      <c r="D183" s="46">
        <v>4</v>
      </c>
      <c r="E183" s="46">
        <v>0</v>
      </c>
      <c r="F183" s="46">
        <v>7</v>
      </c>
      <c r="G183" s="46">
        <v>1</v>
      </c>
      <c r="H183" s="46">
        <v>0</v>
      </c>
      <c r="I183" s="46">
        <v>0</v>
      </c>
      <c r="J183" s="46">
        <v>0</v>
      </c>
      <c r="K183" s="46">
        <v>0</v>
      </c>
      <c r="L183" s="48">
        <f t="shared" si="38"/>
        <v>11</v>
      </c>
      <c r="M183" s="48">
        <f t="shared" si="39"/>
        <v>1</v>
      </c>
      <c r="N183" s="48">
        <f t="shared" si="40"/>
        <v>12</v>
      </c>
    </row>
    <row r="184" spans="1:14">
      <c r="A184" s="228"/>
      <c r="B184" s="228"/>
      <c r="C184" s="47" t="s">
        <v>51</v>
      </c>
      <c r="D184" s="47">
        <f>SUM(D180:D183)</f>
        <v>4</v>
      </c>
      <c r="E184" s="47">
        <f>SUM(E180:E183)</f>
        <v>0</v>
      </c>
      <c r="F184" s="47">
        <f>SUM(F180:F183)</f>
        <v>146</v>
      </c>
      <c r="G184" s="47">
        <f>SUM(G180:G183)</f>
        <v>40</v>
      </c>
      <c r="H184" s="47">
        <v>0</v>
      </c>
      <c r="I184" s="47">
        <v>0</v>
      </c>
      <c r="J184" s="47">
        <f>SUM(J180:J183)</f>
        <v>0</v>
      </c>
      <c r="K184" s="47">
        <f>SUM(K180:K183)</f>
        <v>0</v>
      </c>
      <c r="L184" s="48">
        <f t="shared" si="38"/>
        <v>150</v>
      </c>
      <c r="M184" s="48">
        <f t="shared" si="39"/>
        <v>40</v>
      </c>
      <c r="N184" s="48">
        <f t="shared" si="40"/>
        <v>190</v>
      </c>
    </row>
    <row r="185" spans="1:14">
      <c r="A185" s="228" t="s">
        <v>15</v>
      </c>
      <c r="B185" s="228"/>
      <c r="C185" s="43" t="s">
        <v>4</v>
      </c>
      <c r="D185" s="44">
        <v>0</v>
      </c>
      <c r="E185" s="44">
        <v>0</v>
      </c>
      <c r="F185" s="46">
        <v>24</v>
      </c>
      <c r="G185" s="46">
        <v>4</v>
      </c>
      <c r="H185" s="44">
        <v>0</v>
      </c>
      <c r="I185" s="44">
        <v>0</v>
      </c>
      <c r="J185" s="46">
        <v>0</v>
      </c>
      <c r="K185" s="46">
        <v>0</v>
      </c>
      <c r="L185" s="48">
        <f t="shared" si="38"/>
        <v>24</v>
      </c>
      <c r="M185" s="48">
        <f t="shared" si="39"/>
        <v>4</v>
      </c>
      <c r="N185" s="48">
        <f t="shared" si="40"/>
        <v>28</v>
      </c>
    </row>
    <row r="186" spans="1:14">
      <c r="A186" s="228"/>
      <c r="B186" s="228"/>
      <c r="C186" s="44" t="s">
        <v>5</v>
      </c>
      <c r="D186" s="44">
        <v>0</v>
      </c>
      <c r="E186" s="44">
        <v>0</v>
      </c>
      <c r="F186" s="46">
        <v>2</v>
      </c>
      <c r="G186" s="46">
        <v>1</v>
      </c>
      <c r="H186" s="44">
        <v>0</v>
      </c>
      <c r="I186" s="44">
        <v>0</v>
      </c>
      <c r="J186" s="44">
        <v>0</v>
      </c>
      <c r="K186" s="44">
        <v>0</v>
      </c>
      <c r="L186" s="48">
        <f t="shared" si="38"/>
        <v>2</v>
      </c>
      <c r="M186" s="48">
        <f t="shared" si="39"/>
        <v>1</v>
      </c>
      <c r="N186" s="48">
        <f t="shared" si="40"/>
        <v>3</v>
      </c>
    </row>
    <row r="187" spans="1:14">
      <c r="A187" s="228"/>
      <c r="B187" s="228"/>
      <c r="C187" s="44" t="s">
        <v>6</v>
      </c>
      <c r="D187" s="44">
        <v>0</v>
      </c>
      <c r="E187" s="44">
        <v>0</v>
      </c>
      <c r="F187" s="46">
        <v>6</v>
      </c>
      <c r="G187" s="46">
        <v>0</v>
      </c>
      <c r="H187" s="7">
        <v>0</v>
      </c>
      <c r="I187" s="7">
        <v>0</v>
      </c>
      <c r="J187" s="44">
        <v>0</v>
      </c>
      <c r="K187" s="44">
        <v>0</v>
      </c>
      <c r="L187" s="48">
        <f t="shared" si="38"/>
        <v>6</v>
      </c>
      <c r="M187" s="48">
        <f t="shared" si="39"/>
        <v>0</v>
      </c>
      <c r="N187" s="48">
        <f t="shared" si="40"/>
        <v>6</v>
      </c>
    </row>
    <row r="188" spans="1:14" ht="27.75" customHeight="1">
      <c r="A188" s="228"/>
      <c r="B188" s="228"/>
      <c r="C188" s="44" t="s">
        <v>7</v>
      </c>
      <c r="D188" s="44">
        <v>0</v>
      </c>
      <c r="E188" s="44">
        <v>0</v>
      </c>
      <c r="F188" s="46">
        <v>4</v>
      </c>
      <c r="G188" s="46">
        <v>1</v>
      </c>
      <c r="H188" s="44">
        <v>0</v>
      </c>
      <c r="I188" s="44">
        <v>0</v>
      </c>
      <c r="J188" s="44">
        <v>0</v>
      </c>
      <c r="K188" s="44">
        <v>0</v>
      </c>
      <c r="L188" s="48">
        <f t="shared" si="38"/>
        <v>4</v>
      </c>
      <c r="M188" s="48">
        <f t="shared" si="39"/>
        <v>1</v>
      </c>
      <c r="N188" s="48">
        <f t="shared" si="40"/>
        <v>5</v>
      </c>
    </row>
    <row r="189" spans="1:14">
      <c r="A189" s="228"/>
      <c r="B189" s="228"/>
      <c r="C189" s="43" t="s">
        <v>8</v>
      </c>
      <c r="D189" s="44">
        <v>0</v>
      </c>
      <c r="E189" s="44">
        <v>0</v>
      </c>
      <c r="F189" s="44">
        <v>0</v>
      </c>
      <c r="G189" s="44">
        <v>0</v>
      </c>
      <c r="H189" s="44">
        <v>0</v>
      </c>
      <c r="I189" s="44">
        <v>0</v>
      </c>
      <c r="J189" s="44">
        <v>0</v>
      </c>
      <c r="K189" s="44">
        <v>0</v>
      </c>
      <c r="L189" s="48">
        <f t="shared" si="38"/>
        <v>0</v>
      </c>
      <c r="M189" s="48">
        <f t="shared" si="39"/>
        <v>0</v>
      </c>
      <c r="N189" s="48">
        <f t="shared" si="40"/>
        <v>0</v>
      </c>
    </row>
    <row r="190" spans="1:14" ht="27.75" customHeight="1">
      <c r="A190" s="228"/>
      <c r="B190" s="228"/>
      <c r="C190" s="47" t="s">
        <v>51</v>
      </c>
      <c r="D190" s="47">
        <f>SUM(D185:D189)</f>
        <v>0</v>
      </c>
      <c r="E190" s="47">
        <f>SUM(E185:E189)</f>
        <v>0</v>
      </c>
      <c r="F190" s="47">
        <f>SUM(F185:F189)</f>
        <v>36</v>
      </c>
      <c r="G190" s="47">
        <f>SUM(G185:G189)</f>
        <v>6</v>
      </c>
      <c r="H190" s="47">
        <v>0</v>
      </c>
      <c r="I190" s="47">
        <v>0</v>
      </c>
      <c r="J190" s="47">
        <f>SUM(J185:J189)</f>
        <v>0</v>
      </c>
      <c r="K190" s="47">
        <f>SUM(K185:K189)</f>
        <v>0</v>
      </c>
      <c r="L190" s="48">
        <f t="shared" si="38"/>
        <v>36</v>
      </c>
      <c r="M190" s="48">
        <f t="shared" si="39"/>
        <v>6</v>
      </c>
      <c r="N190" s="48">
        <f t="shared" si="40"/>
        <v>42</v>
      </c>
    </row>
    <row r="191" spans="1:14">
      <c r="A191" s="228" t="s">
        <v>56</v>
      </c>
      <c r="B191" s="228"/>
      <c r="C191" s="44" t="s">
        <v>6</v>
      </c>
      <c r="D191" s="44">
        <v>0</v>
      </c>
      <c r="E191" s="44">
        <v>0</v>
      </c>
      <c r="F191" s="7">
        <v>0</v>
      </c>
      <c r="G191" s="7">
        <v>0</v>
      </c>
      <c r="H191" s="7">
        <v>0</v>
      </c>
      <c r="I191" s="7">
        <v>0</v>
      </c>
      <c r="J191" s="44">
        <v>0</v>
      </c>
      <c r="K191" s="44">
        <v>0</v>
      </c>
      <c r="L191" s="48">
        <f t="shared" si="38"/>
        <v>0</v>
      </c>
      <c r="M191" s="48">
        <f t="shared" si="39"/>
        <v>0</v>
      </c>
      <c r="N191" s="48">
        <f t="shared" si="40"/>
        <v>0</v>
      </c>
    </row>
    <row r="192" spans="1:14">
      <c r="A192" s="228" t="s">
        <v>18</v>
      </c>
      <c r="B192" s="228"/>
      <c r="C192" s="44" t="s">
        <v>5</v>
      </c>
      <c r="D192" s="44">
        <v>0</v>
      </c>
      <c r="E192" s="44">
        <v>0</v>
      </c>
      <c r="F192" s="44">
        <v>0</v>
      </c>
      <c r="G192" s="44">
        <v>1</v>
      </c>
      <c r="H192" s="44">
        <v>0</v>
      </c>
      <c r="I192" s="44">
        <v>0</v>
      </c>
      <c r="J192" s="44">
        <v>0</v>
      </c>
      <c r="K192" s="44">
        <v>0</v>
      </c>
      <c r="L192" s="48">
        <f t="shared" si="38"/>
        <v>0</v>
      </c>
      <c r="M192" s="48">
        <f t="shared" si="39"/>
        <v>1</v>
      </c>
      <c r="N192" s="48">
        <f t="shared" si="40"/>
        <v>1</v>
      </c>
    </row>
    <row r="193" spans="1:14">
      <c r="A193" s="228"/>
      <c r="B193" s="228"/>
      <c r="C193" s="44" t="s">
        <v>6</v>
      </c>
      <c r="D193" s="44">
        <v>0</v>
      </c>
      <c r="E193" s="44">
        <v>0</v>
      </c>
      <c r="F193" s="46">
        <v>12</v>
      </c>
      <c r="G193" s="46">
        <v>1</v>
      </c>
      <c r="H193" s="7">
        <v>0</v>
      </c>
      <c r="I193" s="7">
        <v>0</v>
      </c>
      <c r="J193" s="44">
        <v>0</v>
      </c>
      <c r="K193" s="44">
        <v>0</v>
      </c>
      <c r="L193" s="48">
        <f t="shared" si="38"/>
        <v>12</v>
      </c>
      <c r="M193" s="48">
        <f t="shared" si="39"/>
        <v>1</v>
      </c>
      <c r="N193" s="48">
        <f t="shared" si="40"/>
        <v>13</v>
      </c>
    </row>
    <row r="194" spans="1:14">
      <c r="A194" s="228"/>
      <c r="B194" s="228"/>
      <c r="C194" s="47" t="s">
        <v>51</v>
      </c>
      <c r="D194" s="47">
        <f>SUM(D192:D193)</f>
        <v>0</v>
      </c>
      <c r="E194" s="47">
        <f>SUM(E192:E193)</f>
        <v>0</v>
      </c>
      <c r="F194" s="47">
        <f>SUM(F192:F193)</f>
        <v>12</v>
      </c>
      <c r="G194" s="47">
        <f>SUM(G192:G193)</f>
        <v>2</v>
      </c>
      <c r="H194" s="47">
        <v>0</v>
      </c>
      <c r="I194" s="47">
        <v>0</v>
      </c>
      <c r="J194" s="47">
        <f>SUM(J192:J193)</f>
        <v>0</v>
      </c>
      <c r="K194" s="47">
        <f>SUM(K192:K193)</f>
        <v>0</v>
      </c>
      <c r="L194" s="48">
        <f t="shared" si="38"/>
        <v>12</v>
      </c>
      <c r="M194" s="48">
        <f t="shared" si="39"/>
        <v>2</v>
      </c>
      <c r="N194" s="48">
        <f t="shared" si="40"/>
        <v>14</v>
      </c>
    </row>
    <row r="195" spans="1:14" ht="27.75" customHeight="1">
      <c r="A195" s="225" t="s">
        <v>19</v>
      </c>
      <c r="B195" s="225"/>
      <c r="C195" s="43" t="s">
        <v>7</v>
      </c>
      <c r="D195" s="44">
        <v>0</v>
      </c>
      <c r="E195" s="44">
        <v>0</v>
      </c>
      <c r="F195" s="46">
        <v>4</v>
      </c>
      <c r="G195" s="46">
        <v>0</v>
      </c>
      <c r="H195" s="44">
        <v>0</v>
      </c>
      <c r="I195" s="44">
        <v>0</v>
      </c>
      <c r="J195" s="44">
        <v>0</v>
      </c>
      <c r="K195" s="44">
        <v>0</v>
      </c>
      <c r="L195" s="48">
        <f t="shared" si="38"/>
        <v>4</v>
      </c>
      <c r="M195" s="48">
        <f t="shared" si="39"/>
        <v>0</v>
      </c>
      <c r="N195" s="48">
        <f t="shared" si="40"/>
        <v>4</v>
      </c>
    </row>
    <row r="196" spans="1:14">
      <c r="A196" s="225"/>
      <c r="B196" s="225"/>
      <c r="C196" s="43" t="s">
        <v>8</v>
      </c>
      <c r="D196" s="44">
        <v>0</v>
      </c>
      <c r="E196" s="44">
        <v>0</v>
      </c>
      <c r="F196" s="46">
        <v>0</v>
      </c>
      <c r="G196" s="46">
        <v>0</v>
      </c>
      <c r="H196" s="44">
        <v>0</v>
      </c>
      <c r="I196" s="44">
        <v>0</v>
      </c>
      <c r="J196" s="44">
        <v>0</v>
      </c>
      <c r="K196" s="44">
        <v>0</v>
      </c>
      <c r="L196" s="48">
        <f t="shared" si="38"/>
        <v>0</v>
      </c>
      <c r="M196" s="48">
        <f t="shared" si="39"/>
        <v>0</v>
      </c>
      <c r="N196" s="48">
        <f t="shared" si="40"/>
        <v>0</v>
      </c>
    </row>
    <row r="197" spans="1:14" ht="27.75" customHeight="1">
      <c r="A197" s="225"/>
      <c r="B197" s="225"/>
      <c r="C197" s="47" t="s">
        <v>51</v>
      </c>
      <c r="D197" s="47">
        <f>SUM(D195:D196)</f>
        <v>0</v>
      </c>
      <c r="E197" s="47">
        <f>SUM(E195:E196)</f>
        <v>0</v>
      </c>
      <c r="F197" s="47">
        <f>SUM(F195:F196)</f>
        <v>4</v>
      </c>
      <c r="G197" s="47">
        <f>SUM(G195:G196)</f>
        <v>0</v>
      </c>
      <c r="H197" s="47">
        <v>0</v>
      </c>
      <c r="I197" s="47">
        <v>0</v>
      </c>
      <c r="J197" s="47">
        <f>SUM(J195:J196)</f>
        <v>0</v>
      </c>
      <c r="K197" s="47">
        <f>SUM(K195:K196)</f>
        <v>0</v>
      </c>
      <c r="L197" s="48">
        <f t="shared" si="38"/>
        <v>4</v>
      </c>
      <c r="M197" s="48">
        <f t="shared" si="39"/>
        <v>0</v>
      </c>
      <c r="N197" s="48">
        <f t="shared" si="40"/>
        <v>4</v>
      </c>
    </row>
    <row r="198" spans="1:14">
      <c r="A198" s="228" t="s">
        <v>20</v>
      </c>
      <c r="B198" s="228"/>
      <c r="C198" s="43" t="s">
        <v>4</v>
      </c>
      <c r="D198" s="44">
        <v>0</v>
      </c>
      <c r="E198" s="44">
        <v>0</v>
      </c>
      <c r="F198" s="46">
        <v>18</v>
      </c>
      <c r="G198" s="46">
        <v>13</v>
      </c>
      <c r="H198" s="44">
        <v>0</v>
      </c>
      <c r="I198" s="44">
        <v>0</v>
      </c>
      <c r="J198" s="46">
        <v>0</v>
      </c>
      <c r="K198" s="46">
        <v>0</v>
      </c>
      <c r="L198" s="48">
        <f t="shared" si="38"/>
        <v>18</v>
      </c>
      <c r="M198" s="48">
        <f t="shared" si="39"/>
        <v>13</v>
      </c>
      <c r="N198" s="48">
        <f t="shared" si="40"/>
        <v>31</v>
      </c>
    </row>
    <row r="199" spans="1:14">
      <c r="A199" s="228"/>
      <c r="B199" s="228"/>
      <c r="C199" s="44" t="s">
        <v>5</v>
      </c>
      <c r="D199" s="44">
        <v>0</v>
      </c>
      <c r="E199" s="44">
        <v>0</v>
      </c>
      <c r="F199" s="44">
        <v>1</v>
      </c>
      <c r="G199" s="44">
        <v>0</v>
      </c>
      <c r="H199" s="44">
        <v>0</v>
      </c>
      <c r="I199" s="44">
        <v>0</v>
      </c>
      <c r="J199" s="44">
        <v>0</v>
      </c>
      <c r="K199" s="44">
        <v>0</v>
      </c>
      <c r="L199" s="48">
        <f t="shared" si="38"/>
        <v>1</v>
      </c>
      <c r="M199" s="48">
        <f t="shared" si="39"/>
        <v>0</v>
      </c>
      <c r="N199" s="48">
        <f t="shared" si="40"/>
        <v>1</v>
      </c>
    </row>
    <row r="200" spans="1:14" ht="27.75" customHeight="1">
      <c r="A200" s="228"/>
      <c r="B200" s="228"/>
      <c r="C200" s="44" t="s">
        <v>6</v>
      </c>
      <c r="D200" s="44">
        <v>0</v>
      </c>
      <c r="E200" s="44">
        <v>0</v>
      </c>
      <c r="F200" s="46">
        <v>12</v>
      </c>
      <c r="G200" s="46">
        <v>4</v>
      </c>
      <c r="H200" s="7">
        <v>0</v>
      </c>
      <c r="I200" s="7">
        <v>0</v>
      </c>
      <c r="J200" s="46">
        <v>1</v>
      </c>
      <c r="K200" s="46">
        <v>0</v>
      </c>
      <c r="L200" s="48">
        <f t="shared" si="38"/>
        <v>13</v>
      </c>
      <c r="M200" s="48">
        <f t="shared" si="39"/>
        <v>4</v>
      </c>
      <c r="N200" s="48">
        <f t="shared" si="40"/>
        <v>17</v>
      </c>
    </row>
    <row r="201" spans="1:14">
      <c r="A201" s="228"/>
      <c r="B201" s="228"/>
      <c r="C201" s="44" t="s">
        <v>7</v>
      </c>
      <c r="D201" s="46">
        <v>2</v>
      </c>
      <c r="E201" s="46">
        <v>0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8">
        <f t="shared" si="38"/>
        <v>2</v>
      </c>
      <c r="M201" s="48">
        <f t="shared" si="39"/>
        <v>0</v>
      </c>
      <c r="N201" s="48">
        <f t="shared" si="40"/>
        <v>2</v>
      </c>
    </row>
    <row r="202" spans="1:14">
      <c r="A202" s="228"/>
      <c r="B202" s="228"/>
      <c r="C202" s="44" t="s">
        <v>8</v>
      </c>
      <c r="D202" s="44">
        <v>0</v>
      </c>
      <c r="E202" s="44">
        <v>0</v>
      </c>
      <c r="F202" s="46">
        <v>6</v>
      </c>
      <c r="G202" s="46">
        <v>1</v>
      </c>
      <c r="H202" s="44">
        <v>0</v>
      </c>
      <c r="I202" s="44">
        <v>0</v>
      </c>
      <c r="J202" s="44">
        <v>0</v>
      </c>
      <c r="K202" s="44">
        <v>0</v>
      </c>
      <c r="L202" s="48">
        <f t="shared" si="38"/>
        <v>6</v>
      </c>
      <c r="M202" s="48">
        <f t="shared" si="39"/>
        <v>1</v>
      </c>
      <c r="N202" s="48">
        <f t="shared" si="40"/>
        <v>7</v>
      </c>
    </row>
    <row r="203" spans="1:14" ht="27.75" customHeight="1">
      <c r="A203" s="228"/>
      <c r="B203" s="228"/>
      <c r="C203" s="47" t="s">
        <v>51</v>
      </c>
      <c r="D203" s="47">
        <f>SUM(D198:D202)</f>
        <v>2</v>
      </c>
      <c r="E203" s="47">
        <f>SUM(E198:E202)</f>
        <v>0</v>
      </c>
      <c r="F203" s="47">
        <f>SUM(F198:F202)</f>
        <v>37</v>
      </c>
      <c r="G203" s="47">
        <f>SUM(G198:G202)</f>
        <v>18</v>
      </c>
      <c r="H203" s="47">
        <v>0</v>
      </c>
      <c r="I203" s="47">
        <v>0</v>
      </c>
      <c r="J203" s="47">
        <f>SUM(J198:J202)</f>
        <v>1</v>
      </c>
      <c r="K203" s="47">
        <f>SUM(K198:K202)</f>
        <v>0</v>
      </c>
      <c r="L203" s="48">
        <f t="shared" si="38"/>
        <v>40</v>
      </c>
      <c r="M203" s="48">
        <f t="shared" si="39"/>
        <v>18</v>
      </c>
      <c r="N203" s="48">
        <f t="shared" si="40"/>
        <v>58</v>
      </c>
    </row>
    <row r="204" spans="1:14">
      <c r="A204" s="228" t="s">
        <v>25</v>
      </c>
      <c r="B204" s="228"/>
      <c r="C204" s="44" t="s">
        <v>7</v>
      </c>
      <c r="D204" s="44">
        <v>0</v>
      </c>
      <c r="E204" s="44">
        <v>0</v>
      </c>
      <c r="F204" s="46">
        <v>10</v>
      </c>
      <c r="G204" s="46">
        <v>2</v>
      </c>
      <c r="H204" s="46">
        <v>0</v>
      </c>
      <c r="I204" s="46">
        <v>0</v>
      </c>
      <c r="J204" s="46">
        <v>0</v>
      </c>
      <c r="K204" s="46">
        <v>0</v>
      </c>
      <c r="L204" s="48">
        <f t="shared" si="38"/>
        <v>10</v>
      </c>
      <c r="M204" s="48">
        <f t="shared" si="39"/>
        <v>2</v>
      </c>
      <c r="N204" s="48">
        <f t="shared" si="40"/>
        <v>12</v>
      </c>
    </row>
    <row r="205" spans="1:14">
      <c r="A205" s="228" t="s">
        <v>26</v>
      </c>
      <c r="B205" s="228"/>
      <c r="C205" s="43" t="s">
        <v>4</v>
      </c>
      <c r="D205" s="44">
        <v>0</v>
      </c>
      <c r="E205" s="44">
        <v>0</v>
      </c>
      <c r="F205" s="46">
        <v>88</v>
      </c>
      <c r="G205" s="46">
        <v>35</v>
      </c>
      <c r="H205" s="46">
        <v>20</v>
      </c>
      <c r="I205" s="46">
        <v>2</v>
      </c>
      <c r="J205" s="46">
        <v>0</v>
      </c>
      <c r="K205" s="46">
        <v>0</v>
      </c>
      <c r="L205" s="48">
        <f t="shared" si="38"/>
        <v>108</v>
      </c>
      <c r="M205" s="48">
        <f t="shared" si="39"/>
        <v>37</v>
      </c>
      <c r="N205" s="48">
        <f t="shared" si="40"/>
        <v>145</v>
      </c>
    </row>
    <row r="206" spans="1:14">
      <c r="A206" s="228"/>
      <c r="B206" s="228"/>
      <c r="C206" s="44" t="s">
        <v>5</v>
      </c>
      <c r="D206" s="44">
        <v>0</v>
      </c>
      <c r="E206" s="44">
        <v>0</v>
      </c>
      <c r="F206" s="46">
        <v>12</v>
      </c>
      <c r="G206" s="46">
        <v>15</v>
      </c>
      <c r="H206" s="44">
        <v>0</v>
      </c>
      <c r="I206" s="44">
        <v>0</v>
      </c>
      <c r="J206" s="46">
        <v>10</v>
      </c>
      <c r="K206" s="46">
        <v>3</v>
      </c>
      <c r="L206" s="48">
        <f t="shared" si="38"/>
        <v>22</v>
      </c>
      <c r="M206" s="48">
        <f t="shared" si="39"/>
        <v>18</v>
      </c>
      <c r="N206" s="48">
        <f t="shared" si="40"/>
        <v>40</v>
      </c>
    </row>
    <row r="207" spans="1:14">
      <c r="A207" s="228"/>
      <c r="B207" s="228"/>
      <c r="C207" s="44" t="s">
        <v>6</v>
      </c>
      <c r="D207" s="44">
        <v>0</v>
      </c>
      <c r="E207" s="44">
        <v>0</v>
      </c>
      <c r="F207" s="46">
        <v>30</v>
      </c>
      <c r="G207" s="46">
        <v>23</v>
      </c>
      <c r="H207" s="7">
        <v>0</v>
      </c>
      <c r="I207" s="7">
        <v>0</v>
      </c>
      <c r="J207" s="44">
        <v>0</v>
      </c>
      <c r="K207" s="44">
        <v>0</v>
      </c>
      <c r="L207" s="48">
        <f t="shared" si="38"/>
        <v>30</v>
      </c>
      <c r="M207" s="48">
        <f t="shared" si="39"/>
        <v>23</v>
      </c>
      <c r="N207" s="48">
        <f t="shared" si="40"/>
        <v>53</v>
      </c>
    </row>
    <row r="208" spans="1:14">
      <c r="A208" s="228"/>
      <c r="B208" s="228"/>
      <c r="C208" s="44" t="s">
        <v>7</v>
      </c>
      <c r="D208" s="44">
        <v>0</v>
      </c>
      <c r="E208" s="44">
        <v>0</v>
      </c>
      <c r="F208" s="44">
        <v>0</v>
      </c>
      <c r="G208" s="44">
        <v>0</v>
      </c>
      <c r="H208" s="44">
        <v>0</v>
      </c>
      <c r="I208" s="44">
        <v>0</v>
      </c>
      <c r="J208" s="44">
        <v>0</v>
      </c>
      <c r="K208" s="44">
        <v>0</v>
      </c>
      <c r="L208" s="48">
        <f t="shared" si="38"/>
        <v>0</v>
      </c>
      <c r="M208" s="48">
        <f t="shared" si="39"/>
        <v>0</v>
      </c>
      <c r="N208" s="48">
        <f t="shared" si="40"/>
        <v>0</v>
      </c>
    </row>
    <row r="209" spans="1:14" ht="27.75" customHeight="1">
      <c r="A209" s="228"/>
      <c r="B209" s="228"/>
      <c r="C209" s="44" t="s">
        <v>8</v>
      </c>
      <c r="D209" s="44">
        <v>0</v>
      </c>
      <c r="E209" s="44">
        <v>0</v>
      </c>
      <c r="F209" s="44">
        <v>0</v>
      </c>
      <c r="G209" s="44">
        <v>0</v>
      </c>
      <c r="H209" s="44">
        <v>0</v>
      </c>
      <c r="I209" s="44">
        <v>0</v>
      </c>
      <c r="J209" s="44">
        <v>0</v>
      </c>
      <c r="K209" s="44">
        <v>0</v>
      </c>
      <c r="L209" s="48">
        <f t="shared" si="38"/>
        <v>0</v>
      </c>
      <c r="M209" s="48">
        <f t="shared" si="39"/>
        <v>0</v>
      </c>
      <c r="N209" s="48">
        <f t="shared" si="40"/>
        <v>0</v>
      </c>
    </row>
    <row r="210" spans="1:14" ht="55.5">
      <c r="A210" s="228"/>
      <c r="B210" s="228"/>
      <c r="C210" s="44" t="s">
        <v>17</v>
      </c>
      <c r="D210" s="44">
        <v>0</v>
      </c>
      <c r="E210" s="44">
        <v>0</v>
      </c>
      <c r="F210" s="44">
        <v>0</v>
      </c>
      <c r="G210" s="44">
        <v>0</v>
      </c>
      <c r="H210" s="44">
        <v>0</v>
      </c>
      <c r="I210" s="44">
        <v>0</v>
      </c>
      <c r="J210" s="44">
        <v>0</v>
      </c>
      <c r="K210" s="44">
        <v>0</v>
      </c>
      <c r="L210" s="48">
        <f t="shared" si="38"/>
        <v>0</v>
      </c>
      <c r="M210" s="48">
        <f t="shared" si="39"/>
        <v>0</v>
      </c>
      <c r="N210" s="48">
        <f t="shared" si="40"/>
        <v>0</v>
      </c>
    </row>
    <row r="211" spans="1:14">
      <c r="A211" s="228"/>
      <c r="B211" s="228"/>
      <c r="C211" s="47" t="s">
        <v>51</v>
      </c>
      <c r="D211" s="47">
        <f>SUM(D205:D210)</f>
        <v>0</v>
      </c>
      <c r="E211" s="47">
        <f>SUM(E205:E210)</f>
        <v>0</v>
      </c>
      <c r="F211" s="47">
        <f>SUM(F205:F210)</f>
        <v>130</v>
      </c>
      <c r="G211" s="47">
        <f>SUM(G205:G210)</f>
        <v>73</v>
      </c>
      <c r="H211" s="47">
        <v>0</v>
      </c>
      <c r="I211" s="47">
        <v>0</v>
      </c>
      <c r="J211" s="47">
        <f>SUM(J205:J210)</f>
        <v>10</v>
      </c>
      <c r="K211" s="47">
        <f>SUM(K205:K210)</f>
        <v>3</v>
      </c>
      <c r="L211" s="48">
        <f t="shared" si="38"/>
        <v>140</v>
      </c>
      <c r="M211" s="48">
        <f t="shared" si="39"/>
        <v>76</v>
      </c>
      <c r="N211" s="48">
        <f t="shared" si="40"/>
        <v>216</v>
      </c>
    </row>
    <row r="212" spans="1:14">
      <c r="A212" s="228" t="s">
        <v>183</v>
      </c>
      <c r="B212" s="228"/>
      <c r="C212" s="43" t="s">
        <v>4</v>
      </c>
      <c r="D212" s="46">
        <v>2</v>
      </c>
      <c r="E212" s="46">
        <v>1</v>
      </c>
      <c r="F212" s="46">
        <v>50</v>
      </c>
      <c r="G212" s="46">
        <v>59</v>
      </c>
      <c r="H212" s="44">
        <v>0</v>
      </c>
      <c r="I212" s="44">
        <v>0</v>
      </c>
      <c r="J212" s="46">
        <v>0</v>
      </c>
      <c r="K212" s="46">
        <v>0</v>
      </c>
      <c r="L212" s="48">
        <f t="shared" si="38"/>
        <v>52</v>
      </c>
      <c r="M212" s="48">
        <f t="shared" si="39"/>
        <v>60</v>
      </c>
      <c r="N212" s="48">
        <f t="shared" si="40"/>
        <v>112</v>
      </c>
    </row>
    <row r="213" spans="1:14">
      <c r="A213" s="228"/>
      <c r="B213" s="228"/>
      <c r="C213" s="43" t="s">
        <v>5</v>
      </c>
      <c r="D213" s="44">
        <v>0</v>
      </c>
      <c r="E213" s="44">
        <v>0</v>
      </c>
      <c r="F213" s="46">
        <v>10</v>
      </c>
      <c r="G213" s="46">
        <v>4</v>
      </c>
      <c r="H213" s="44">
        <v>0</v>
      </c>
      <c r="I213" s="44">
        <v>0</v>
      </c>
      <c r="J213" s="44">
        <v>0</v>
      </c>
      <c r="K213" s="44">
        <v>0</v>
      </c>
      <c r="L213" s="48">
        <f t="shared" si="38"/>
        <v>10</v>
      </c>
      <c r="M213" s="48">
        <f t="shared" si="39"/>
        <v>4</v>
      </c>
      <c r="N213" s="48">
        <f t="shared" si="40"/>
        <v>14</v>
      </c>
    </row>
    <row r="214" spans="1:14">
      <c r="A214" s="228"/>
      <c r="B214" s="228"/>
      <c r="C214" s="43" t="s">
        <v>6</v>
      </c>
      <c r="D214" s="44">
        <v>0</v>
      </c>
      <c r="E214" s="44">
        <v>0</v>
      </c>
      <c r="F214" s="46">
        <v>20</v>
      </c>
      <c r="G214" s="46">
        <v>20</v>
      </c>
      <c r="H214" s="7">
        <v>0</v>
      </c>
      <c r="I214" s="7">
        <v>0</v>
      </c>
      <c r="J214" s="44">
        <v>0</v>
      </c>
      <c r="K214" s="44">
        <v>0</v>
      </c>
      <c r="L214" s="48">
        <f t="shared" si="38"/>
        <v>20</v>
      </c>
      <c r="M214" s="48">
        <f t="shared" si="39"/>
        <v>20</v>
      </c>
      <c r="N214" s="48">
        <f t="shared" si="40"/>
        <v>40</v>
      </c>
    </row>
    <row r="215" spans="1:14">
      <c r="A215" s="228"/>
      <c r="B215" s="228"/>
      <c r="C215" s="43" t="s">
        <v>7</v>
      </c>
      <c r="D215" s="46">
        <v>0</v>
      </c>
      <c r="E215" s="46">
        <v>0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8">
        <f t="shared" si="38"/>
        <v>0</v>
      </c>
      <c r="M215" s="48">
        <f t="shared" si="39"/>
        <v>0</v>
      </c>
      <c r="N215" s="48">
        <f t="shared" si="40"/>
        <v>0</v>
      </c>
    </row>
    <row r="216" spans="1:14">
      <c r="A216" s="228"/>
      <c r="B216" s="228"/>
      <c r="C216" s="43" t="s">
        <v>8</v>
      </c>
      <c r="D216" s="44">
        <v>0</v>
      </c>
      <c r="E216" s="44">
        <v>0</v>
      </c>
      <c r="F216" s="44">
        <v>0</v>
      </c>
      <c r="G216" s="44">
        <v>0</v>
      </c>
      <c r="H216" s="44">
        <v>0</v>
      </c>
      <c r="I216" s="44">
        <v>0</v>
      </c>
      <c r="J216" s="44">
        <v>0</v>
      </c>
      <c r="K216" s="44">
        <v>0</v>
      </c>
      <c r="L216" s="48">
        <f t="shared" si="38"/>
        <v>0</v>
      </c>
      <c r="M216" s="48">
        <f t="shared" si="39"/>
        <v>0</v>
      </c>
      <c r="N216" s="48">
        <f t="shared" si="40"/>
        <v>0</v>
      </c>
    </row>
    <row r="217" spans="1:14">
      <c r="A217" s="228"/>
      <c r="B217" s="228"/>
      <c r="C217" s="47" t="s">
        <v>51</v>
      </c>
      <c r="D217" s="47">
        <f>SUM(D212:D216)</f>
        <v>2</v>
      </c>
      <c r="E217" s="47">
        <f>SUM(E212:E216)</f>
        <v>1</v>
      </c>
      <c r="F217" s="47">
        <f>SUM(F212:F216)</f>
        <v>80</v>
      </c>
      <c r="G217" s="47">
        <f>SUM(G212:G216)</f>
        <v>83</v>
      </c>
      <c r="H217" s="47">
        <v>0</v>
      </c>
      <c r="I217" s="47">
        <v>0</v>
      </c>
      <c r="J217" s="47">
        <f>SUM(J212:J216)</f>
        <v>0</v>
      </c>
      <c r="K217" s="47">
        <f>SUM(K212:K216)</f>
        <v>0</v>
      </c>
      <c r="L217" s="48">
        <f t="shared" si="38"/>
        <v>82</v>
      </c>
      <c r="M217" s="48">
        <f t="shared" si="39"/>
        <v>84</v>
      </c>
      <c r="N217" s="48">
        <f t="shared" si="40"/>
        <v>166</v>
      </c>
    </row>
    <row r="218" spans="1:14">
      <c r="A218" s="228" t="s">
        <v>179</v>
      </c>
      <c r="B218" s="228"/>
      <c r="C218" s="43" t="s">
        <v>4</v>
      </c>
      <c r="D218" s="44">
        <v>0</v>
      </c>
      <c r="E218" s="44">
        <v>0</v>
      </c>
      <c r="F218" s="46">
        <v>4</v>
      </c>
      <c r="G218" s="46">
        <v>2</v>
      </c>
      <c r="H218" s="44">
        <v>0</v>
      </c>
      <c r="I218" s="44">
        <v>0</v>
      </c>
      <c r="J218" s="44">
        <v>0</v>
      </c>
      <c r="K218" s="44">
        <v>0</v>
      </c>
      <c r="L218" s="48">
        <f t="shared" ref="L218:L281" si="41">J218+H218+F218+D218</f>
        <v>4</v>
      </c>
      <c r="M218" s="48">
        <f t="shared" ref="M218:M281" si="42">K218+I218+G218+E218</f>
        <v>2</v>
      </c>
      <c r="N218" s="48">
        <f t="shared" ref="N218:N281" si="43">L218+M218</f>
        <v>6</v>
      </c>
    </row>
    <row r="219" spans="1:14">
      <c r="A219" s="228" t="s">
        <v>182</v>
      </c>
      <c r="B219" s="228"/>
      <c r="C219" s="43" t="s">
        <v>4</v>
      </c>
      <c r="D219" s="46">
        <v>0</v>
      </c>
      <c r="E219" s="46">
        <v>0</v>
      </c>
      <c r="F219" s="46">
        <v>22</v>
      </c>
      <c r="G219" s="46">
        <v>13</v>
      </c>
      <c r="H219" s="44">
        <v>0</v>
      </c>
      <c r="I219" s="44">
        <v>0</v>
      </c>
      <c r="J219" s="46">
        <v>0</v>
      </c>
      <c r="K219" s="46">
        <v>0</v>
      </c>
      <c r="L219" s="48">
        <f t="shared" si="41"/>
        <v>22</v>
      </c>
      <c r="M219" s="48">
        <f t="shared" si="42"/>
        <v>13</v>
      </c>
      <c r="N219" s="48">
        <f t="shared" si="43"/>
        <v>35</v>
      </c>
    </row>
    <row r="220" spans="1:14" ht="27.75" customHeight="1">
      <c r="A220" s="228"/>
      <c r="B220" s="228"/>
      <c r="C220" s="43" t="s">
        <v>5</v>
      </c>
      <c r="D220" s="44">
        <v>0</v>
      </c>
      <c r="E220" s="44">
        <v>0</v>
      </c>
      <c r="F220" s="46">
        <v>11</v>
      </c>
      <c r="G220" s="46">
        <v>6</v>
      </c>
      <c r="H220" s="44">
        <v>0</v>
      </c>
      <c r="I220" s="44">
        <v>0</v>
      </c>
      <c r="J220" s="44">
        <v>0</v>
      </c>
      <c r="K220" s="44">
        <v>0</v>
      </c>
      <c r="L220" s="48">
        <f t="shared" si="41"/>
        <v>11</v>
      </c>
      <c r="M220" s="48">
        <f t="shared" si="42"/>
        <v>6</v>
      </c>
      <c r="N220" s="48">
        <f t="shared" si="43"/>
        <v>17</v>
      </c>
    </row>
    <row r="221" spans="1:14">
      <c r="A221" s="228"/>
      <c r="B221" s="228"/>
      <c r="C221" s="43" t="s">
        <v>6</v>
      </c>
      <c r="D221" s="44">
        <v>0</v>
      </c>
      <c r="E221" s="44">
        <v>0</v>
      </c>
      <c r="F221" s="46">
        <v>20</v>
      </c>
      <c r="G221" s="46">
        <v>9</v>
      </c>
      <c r="H221" s="7">
        <v>0</v>
      </c>
      <c r="I221" s="7">
        <v>0</v>
      </c>
      <c r="J221" s="44">
        <v>0</v>
      </c>
      <c r="K221" s="44">
        <v>0</v>
      </c>
      <c r="L221" s="48">
        <f t="shared" si="41"/>
        <v>20</v>
      </c>
      <c r="M221" s="48">
        <f t="shared" si="42"/>
        <v>9</v>
      </c>
      <c r="N221" s="48">
        <f t="shared" si="43"/>
        <v>29</v>
      </c>
    </row>
    <row r="222" spans="1:14">
      <c r="A222" s="228"/>
      <c r="B222" s="228"/>
      <c r="C222" s="43" t="s">
        <v>7</v>
      </c>
      <c r="D222" s="44">
        <v>0</v>
      </c>
      <c r="E222" s="44">
        <v>0</v>
      </c>
      <c r="F222" s="46">
        <v>15</v>
      </c>
      <c r="G222" s="46">
        <v>2</v>
      </c>
      <c r="H222" s="46">
        <v>0</v>
      </c>
      <c r="I222" s="46">
        <v>0</v>
      </c>
      <c r="J222" s="46">
        <v>0</v>
      </c>
      <c r="K222" s="46">
        <v>0</v>
      </c>
      <c r="L222" s="48">
        <f t="shared" si="41"/>
        <v>15</v>
      </c>
      <c r="M222" s="48">
        <f t="shared" si="42"/>
        <v>2</v>
      </c>
      <c r="N222" s="48">
        <f t="shared" si="43"/>
        <v>17</v>
      </c>
    </row>
    <row r="223" spans="1:14">
      <c r="A223" s="228"/>
      <c r="B223" s="228"/>
      <c r="C223" s="43" t="s">
        <v>8</v>
      </c>
      <c r="D223" s="44">
        <v>0</v>
      </c>
      <c r="E223" s="44">
        <v>0</v>
      </c>
      <c r="F223" s="46">
        <v>4</v>
      </c>
      <c r="G223" s="46">
        <v>2</v>
      </c>
      <c r="H223" s="44">
        <v>0</v>
      </c>
      <c r="I223" s="44">
        <v>0</v>
      </c>
      <c r="J223" s="44">
        <v>0</v>
      </c>
      <c r="K223" s="44">
        <v>0</v>
      </c>
      <c r="L223" s="48">
        <f t="shared" si="41"/>
        <v>4</v>
      </c>
      <c r="M223" s="48">
        <f t="shared" si="42"/>
        <v>2</v>
      </c>
      <c r="N223" s="48">
        <f t="shared" si="43"/>
        <v>6</v>
      </c>
    </row>
    <row r="224" spans="1:14">
      <c r="A224" s="228"/>
      <c r="B224" s="228"/>
      <c r="C224" s="47" t="s">
        <v>51</v>
      </c>
      <c r="D224" s="47">
        <f>SUM(D219:D223)</f>
        <v>0</v>
      </c>
      <c r="E224" s="47">
        <f>SUM(E219:E223)</f>
        <v>0</v>
      </c>
      <c r="F224" s="47">
        <f>SUM(F219:F223)</f>
        <v>72</v>
      </c>
      <c r="G224" s="47">
        <f>SUM(G219:G223)</f>
        <v>32</v>
      </c>
      <c r="H224" s="47">
        <v>0</v>
      </c>
      <c r="I224" s="47">
        <v>0</v>
      </c>
      <c r="J224" s="47">
        <f>SUM(J219:J223)</f>
        <v>0</v>
      </c>
      <c r="K224" s="47">
        <f>SUM(K219:K223)</f>
        <v>0</v>
      </c>
      <c r="L224" s="48">
        <f t="shared" si="41"/>
        <v>72</v>
      </c>
      <c r="M224" s="48">
        <f t="shared" si="42"/>
        <v>32</v>
      </c>
      <c r="N224" s="48">
        <f t="shared" si="43"/>
        <v>104</v>
      </c>
    </row>
    <row r="225" spans="1:14">
      <c r="A225" s="228" t="s">
        <v>36</v>
      </c>
      <c r="B225" s="228"/>
      <c r="C225" s="43" t="s">
        <v>4</v>
      </c>
      <c r="D225" s="44">
        <v>0</v>
      </c>
      <c r="E225" s="44">
        <v>0</v>
      </c>
      <c r="F225" s="46">
        <v>44</v>
      </c>
      <c r="G225" s="46">
        <v>9</v>
      </c>
      <c r="H225" s="46">
        <v>1</v>
      </c>
      <c r="I225" s="46">
        <v>1</v>
      </c>
      <c r="J225" s="46">
        <v>0</v>
      </c>
      <c r="K225" s="46">
        <v>0</v>
      </c>
      <c r="L225" s="48">
        <f t="shared" si="41"/>
        <v>45</v>
      </c>
      <c r="M225" s="48">
        <f t="shared" si="42"/>
        <v>10</v>
      </c>
      <c r="N225" s="48">
        <f t="shared" si="43"/>
        <v>55</v>
      </c>
    </row>
    <row r="226" spans="1:14" ht="27.75" customHeight="1">
      <c r="A226" s="228"/>
      <c r="B226" s="228"/>
      <c r="C226" s="44" t="s">
        <v>5</v>
      </c>
      <c r="D226" s="46">
        <v>2</v>
      </c>
      <c r="E226" s="46">
        <v>0</v>
      </c>
      <c r="F226" s="46">
        <v>2</v>
      </c>
      <c r="G226" s="46">
        <v>1</v>
      </c>
      <c r="H226" s="44">
        <v>0</v>
      </c>
      <c r="I226" s="44">
        <v>0</v>
      </c>
      <c r="J226" s="46">
        <v>1</v>
      </c>
      <c r="K226" s="46">
        <v>0</v>
      </c>
      <c r="L226" s="48">
        <f t="shared" si="41"/>
        <v>5</v>
      </c>
      <c r="M226" s="48">
        <f t="shared" si="42"/>
        <v>1</v>
      </c>
      <c r="N226" s="48">
        <f t="shared" si="43"/>
        <v>6</v>
      </c>
    </row>
    <row r="227" spans="1:14">
      <c r="A227" s="228"/>
      <c r="B227" s="228"/>
      <c r="C227" s="44" t="s">
        <v>6</v>
      </c>
      <c r="D227" s="44">
        <v>0</v>
      </c>
      <c r="E227" s="44">
        <v>0</v>
      </c>
      <c r="F227" s="7">
        <v>0</v>
      </c>
      <c r="G227" s="7">
        <v>0</v>
      </c>
      <c r="H227" s="7">
        <v>0</v>
      </c>
      <c r="I227" s="7">
        <v>0</v>
      </c>
      <c r="J227" s="44">
        <v>0</v>
      </c>
      <c r="K227" s="44">
        <v>0</v>
      </c>
      <c r="L227" s="48">
        <f t="shared" si="41"/>
        <v>0</v>
      </c>
      <c r="M227" s="48">
        <f t="shared" si="42"/>
        <v>0</v>
      </c>
      <c r="N227" s="48">
        <f t="shared" si="43"/>
        <v>0</v>
      </c>
    </row>
    <row r="228" spans="1:14">
      <c r="A228" s="228"/>
      <c r="B228" s="228"/>
      <c r="C228" s="44" t="s">
        <v>7</v>
      </c>
      <c r="D228" s="44">
        <v>0</v>
      </c>
      <c r="E228" s="44">
        <v>0</v>
      </c>
      <c r="F228" s="44">
        <v>0</v>
      </c>
      <c r="G228" s="44">
        <v>0</v>
      </c>
      <c r="H228" s="44">
        <v>0</v>
      </c>
      <c r="I228" s="44">
        <v>0</v>
      </c>
      <c r="J228" s="44">
        <v>0</v>
      </c>
      <c r="K228" s="44">
        <v>0</v>
      </c>
      <c r="L228" s="48">
        <f t="shared" si="41"/>
        <v>0</v>
      </c>
      <c r="M228" s="48">
        <f t="shared" si="42"/>
        <v>0</v>
      </c>
      <c r="N228" s="48">
        <f t="shared" si="43"/>
        <v>0</v>
      </c>
    </row>
    <row r="229" spans="1:14">
      <c r="A229" s="228"/>
      <c r="B229" s="228"/>
      <c r="C229" s="44" t="s">
        <v>8</v>
      </c>
      <c r="D229" s="44">
        <v>0</v>
      </c>
      <c r="E229" s="44">
        <v>0</v>
      </c>
      <c r="F229" s="44">
        <v>0</v>
      </c>
      <c r="G229" s="44">
        <v>0</v>
      </c>
      <c r="H229" s="44">
        <v>0</v>
      </c>
      <c r="I229" s="44">
        <v>0</v>
      </c>
      <c r="J229" s="44">
        <v>0</v>
      </c>
      <c r="K229" s="44">
        <v>0</v>
      </c>
      <c r="L229" s="48">
        <f t="shared" si="41"/>
        <v>0</v>
      </c>
      <c r="M229" s="48">
        <f t="shared" si="42"/>
        <v>0</v>
      </c>
      <c r="N229" s="48">
        <f t="shared" si="43"/>
        <v>0</v>
      </c>
    </row>
    <row r="230" spans="1:14">
      <c r="A230" s="228"/>
      <c r="B230" s="228"/>
      <c r="C230" s="47" t="s">
        <v>51</v>
      </c>
      <c r="D230" s="47">
        <f>SUM(D225:D229)</f>
        <v>2</v>
      </c>
      <c r="E230" s="47">
        <f>SUM(E225:E229)</f>
        <v>0</v>
      </c>
      <c r="F230" s="47">
        <f>SUM(F225:F229)</f>
        <v>46</v>
      </c>
      <c r="G230" s="47">
        <f>SUM(G225:G229)</f>
        <v>10</v>
      </c>
      <c r="H230" s="47">
        <v>0</v>
      </c>
      <c r="I230" s="47">
        <v>0</v>
      </c>
      <c r="J230" s="47">
        <f>SUM(J225:J229)</f>
        <v>1</v>
      </c>
      <c r="K230" s="47">
        <f>SUM(K225:K229)</f>
        <v>0</v>
      </c>
      <c r="L230" s="48">
        <f t="shared" si="41"/>
        <v>49</v>
      </c>
      <c r="M230" s="48">
        <f t="shared" si="42"/>
        <v>10</v>
      </c>
      <c r="N230" s="48">
        <f t="shared" si="43"/>
        <v>59</v>
      </c>
    </row>
    <row r="231" spans="1:14">
      <c r="A231" s="228" t="s">
        <v>58</v>
      </c>
      <c r="B231" s="228"/>
      <c r="C231" s="43" t="s">
        <v>4</v>
      </c>
      <c r="D231" s="44">
        <v>0</v>
      </c>
      <c r="E231" s="44">
        <v>0</v>
      </c>
      <c r="F231" s="46">
        <v>22</v>
      </c>
      <c r="G231" s="46">
        <v>44</v>
      </c>
      <c r="H231" s="44">
        <v>0</v>
      </c>
      <c r="I231" s="44">
        <v>0</v>
      </c>
      <c r="J231" s="46">
        <v>0</v>
      </c>
      <c r="K231" s="46">
        <v>0</v>
      </c>
      <c r="L231" s="48">
        <f t="shared" si="41"/>
        <v>22</v>
      </c>
      <c r="M231" s="48">
        <f t="shared" si="42"/>
        <v>44</v>
      </c>
      <c r="N231" s="48">
        <f t="shared" si="43"/>
        <v>66</v>
      </c>
    </row>
    <row r="232" spans="1:14" ht="27.75" customHeight="1">
      <c r="A232" s="228"/>
      <c r="B232" s="228"/>
      <c r="C232" s="43" t="s">
        <v>5</v>
      </c>
      <c r="D232" s="44">
        <v>0</v>
      </c>
      <c r="E232" s="44">
        <v>0</v>
      </c>
      <c r="F232" s="46">
        <v>2</v>
      </c>
      <c r="G232" s="46">
        <v>3</v>
      </c>
      <c r="H232" s="44">
        <v>0</v>
      </c>
      <c r="I232" s="44">
        <v>0</v>
      </c>
      <c r="J232" s="44">
        <v>0</v>
      </c>
      <c r="K232" s="44">
        <v>0</v>
      </c>
      <c r="L232" s="48">
        <f t="shared" si="41"/>
        <v>2</v>
      </c>
      <c r="M232" s="48">
        <f t="shared" si="42"/>
        <v>3</v>
      </c>
      <c r="N232" s="48">
        <f t="shared" si="43"/>
        <v>5</v>
      </c>
    </row>
    <row r="233" spans="1:14">
      <c r="A233" s="228"/>
      <c r="B233" s="228"/>
      <c r="C233" s="43" t="s">
        <v>6</v>
      </c>
      <c r="D233" s="44">
        <v>0</v>
      </c>
      <c r="E233" s="44">
        <v>0</v>
      </c>
      <c r="F233" s="46">
        <v>3</v>
      </c>
      <c r="G233" s="46">
        <v>14</v>
      </c>
      <c r="H233" s="7">
        <v>0</v>
      </c>
      <c r="I233" s="7">
        <v>0</v>
      </c>
      <c r="J233" s="44">
        <v>0</v>
      </c>
      <c r="K233" s="44">
        <v>0</v>
      </c>
      <c r="L233" s="48">
        <f t="shared" si="41"/>
        <v>3</v>
      </c>
      <c r="M233" s="48">
        <f t="shared" si="42"/>
        <v>14</v>
      </c>
      <c r="N233" s="48">
        <f t="shared" si="43"/>
        <v>17</v>
      </c>
    </row>
    <row r="234" spans="1:14">
      <c r="A234" s="228"/>
      <c r="B234" s="228"/>
      <c r="C234" s="43" t="s">
        <v>7</v>
      </c>
      <c r="D234" s="44">
        <v>0</v>
      </c>
      <c r="E234" s="44">
        <v>0</v>
      </c>
      <c r="F234" s="7">
        <v>0</v>
      </c>
      <c r="G234" s="44">
        <v>0</v>
      </c>
      <c r="H234" s="44">
        <v>0</v>
      </c>
      <c r="I234" s="44">
        <v>0</v>
      </c>
      <c r="J234" s="44">
        <v>0</v>
      </c>
      <c r="K234" s="44">
        <v>0</v>
      </c>
      <c r="L234" s="48">
        <f t="shared" si="41"/>
        <v>0</v>
      </c>
      <c r="M234" s="48">
        <f t="shared" si="42"/>
        <v>0</v>
      </c>
      <c r="N234" s="48">
        <f t="shared" si="43"/>
        <v>0</v>
      </c>
    </row>
    <row r="235" spans="1:14">
      <c r="A235" s="228"/>
      <c r="B235" s="228"/>
      <c r="C235" s="43" t="s">
        <v>8</v>
      </c>
      <c r="D235" s="44">
        <v>0</v>
      </c>
      <c r="E235" s="44">
        <v>0</v>
      </c>
      <c r="F235" s="46">
        <v>3</v>
      </c>
      <c r="G235" s="46">
        <v>0</v>
      </c>
      <c r="H235" s="44">
        <v>0</v>
      </c>
      <c r="I235" s="44">
        <v>0</v>
      </c>
      <c r="J235" s="44">
        <v>0</v>
      </c>
      <c r="K235" s="44">
        <v>0</v>
      </c>
      <c r="L235" s="48">
        <f t="shared" si="41"/>
        <v>3</v>
      </c>
      <c r="M235" s="48">
        <f t="shared" si="42"/>
        <v>0</v>
      </c>
      <c r="N235" s="48">
        <f t="shared" si="43"/>
        <v>3</v>
      </c>
    </row>
    <row r="236" spans="1:14">
      <c r="A236" s="228"/>
      <c r="B236" s="228"/>
      <c r="C236" s="47" t="s">
        <v>51</v>
      </c>
      <c r="D236" s="47">
        <f>SUM(D231:D235)</f>
        <v>0</v>
      </c>
      <c r="E236" s="47">
        <f>SUM(E231:E235)</f>
        <v>0</v>
      </c>
      <c r="F236" s="47">
        <f>SUM(F231:F235)</f>
        <v>30</v>
      </c>
      <c r="G236" s="47">
        <f>SUM(G231:G235)</f>
        <v>61</v>
      </c>
      <c r="H236" s="47">
        <v>0</v>
      </c>
      <c r="I236" s="47">
        <v>0</v>
      </c>
      <c r="J236" s="47">
        <f>SUM(J231:J235)</f>
        <v>0</v>
      </c>
      <c r="K236" s="47">
        <f>SUM(K231:K235)</f>
        <v>0</v>
      </c>
      <c r="L236" s="48">
        <f t="shared" si="41"/>
        <v>30</v>
      </c>
      <c r="M236" s="48">
        <f t="shared" si="42"/>
        <v>61</v>
      </c>
      <c r="N236" s="48">
        <f t="shared" si="43"/>
        <v>91</v>
      </c>
    </row>
    <row r="237" spans="1:14">
      <c r="A237" s="228" t="s">
        <v>43</v>
      </c>
      <c r="B237" s="228"/>
      <c r="C237" s="43" t="s">
        <v>4</v>
      </c>
      <c r="D237" s="44">
        <v>0</v>
      </c>
      <c r="E237" s="44">
        <v>0</v>
      </c>
      <c r="F237" s="46">
        <v>8</v>
      </c>
      <c r="G237" s="46">
        <v>1</v>
      </c>
      <c r="H237" s="46">
        <v>9</v>
      </c>
      <c r="I237" s="46">
        <v>2</v>
      </c>
      <c r="J237" s="46">
        <v>6</v>
      </c>
      <c r="K237" s="46">
        <v>0</v>
      </c>
      <c r="L237" s="48">
        <f t="shared" si="41"/>
        <v>23</v>
      </c>
      <c r="M237" s="48">
        <f t="shared" si="42"/>
        <v>3</v>
      </c>
      <c r="N237" s="48">
        <f t="shared" si="43"/>
        <v>26</v>
      </c>
    </row>
    <row r="238" spans="1:14">
      <c r="A238" s="228"/>
      <c r="B238" s="228"/>
      <c r="C238" s="44" t="s">
        <v>5</v>
      </c>
      <c r="D238" s="44">
        <v>0</v>
      </c>
      <c r="E238" s="44">
        <v>0</v>
      </c>
      <c r="F238" s="44">
        <v>0</v>
      </c>
      <c r="G238" s="44">
        <v>0</v>
      </c>
      <c r="H238" s="44">
        <v>0</v>
      </c>
      <c r="I238" s="44">
        <v>0</v>
      </c>
      <c r="J238" s="44">
        <v>0</v>
      </c>
      <c r="K238" s="44">
        <v>0</v>
      </c>
      <c r="L238" s="48">
        <f t="shared" si="41"/>
        <v>0</v>
      </c>
      <c r="M238" s="48">
        <f t="shared" si="42"/>
        <v>0</v>
      </c>
      <c r="N238" s="48">
        <f t="shared" si="43"/>
        <v>0</v>
      </c>
    </row>
    <row r="239" spans="1:14">
      <c r="A239" s="228"/>
      <c r="B239" s="228"/>
      <c r="C239" s="47" t="s">
        <v>51</v>
      </c>
      <c r="D239" s="47">
        <f>SUM(D237:D238)</f>
        <v>0</v>
      </c>
      <c r="E239" s="47">
        <f>SUM(E237:E238)</f>
        <v>0</v>
      </c>
      <c r="F239" s="47">
        <f>SUM(F237:F238)</f>
        <v>8</v>
      </c>
      <c r="G239" s="47">
        <f>SUM(G237:G238)</f>
        <v>1</v>
      </c>
      <c r="H239" s="47">
        <v>0</v>
      </c>
      <c r="I239" s="47">
        <v>0</v>
      </c>
      <c r="J239" s="47">
        <f>SUM(J237:J238)</f>
        <v>6</v>
      </c>
      <c r="K239" s="47">
        <f>SUM(K237:K238)</f>
        <v>0</v>
      </c>
      <c r="L239" s="48">
        <f t="shared" si="41"/>
        <v>14</v>
      </c>
      <c r="M239" s="48">
        <f t="shared" si="42"/>
        <v>1</v>
      </c>
      <c r="N239" s="48">
        <f t="shared" si="43"/>
        <v>15</v>
      </c>
    </row>
    <row r="240" spans="1:14">
      <c r="A240" s="228" t="s">
        <v>44</v>
      </c>
      <c r="B240" s="228"/>
      <c r="C240" s="43" t="s">
        <v>4</v>
      </c>
      <c r="D240" s="44">
        <v>0</v>
      </c>
      <c r="E240" s="44">
        <v>0</v>
      </c>
      <c r="F240" s="46">
        <v>7</v>
      </c>
      <c r="G240" s="46">
        <v>3</v>
      </c>
      <c r="H240" s="44">
        <v>0</v>
      </c>
      <c r="I240" s="44">
        <v>0</v>
      </c>
      <c r="J240" s="46">
        <v>0</v>
      </c>
      <c r="K240" s="46">
        <v>0</v>
      </c>
      <c r="L240" s="48">
        <f t="shared" si="41"/>
        <v>7</v>
      </c>
      <c r="M240" s="48">
        <f t="shared" si="42"/>
        <v>3</v>
      </c>
      <c r="N240" s="48">
        <f t="shared" si="43"/>
        <v>10</v>
      </c>
    </row>
    <row r="241" spans="1:14">
      <c r="A241" s="228" t="s">
        <v>181</v>
      </c>
      <c r="B241" s="228"/>
      <c r="C241" s="44" t="s">
        <v>7</v>
      </c>
      <c r="D241" s="44">
        <v>0</v>
      </c>
      <c r="E241" s="44">
        <v>0</v>
      </c>
      <c r="F241" s="44">
        <v>0</v>
      </c>
      <c r="G241" s="44">
        <v>0</v>
      </c>
      <c r="H241" s="44">
        <v>0</v>
      </c>
      <c r="I241" s="44">
        <v>0</v>
      </c>
      <c r="J241" s="44">
        <v>0</v>
      </c>
      <c r="K241" s="44">
        <v>0</v>
      </c>
      <c r="L241" s="48">
        <f t="shared" si="41"/>
        <v>0</v>
      </c>
      <c r="M241" s="48">
        <f t="shared" si="42"/>
        <v>0</v>
      </c>
      <c r="N241" s="48">
        <f t="shared" si="43"/>
        <v>0</v>
      </c>
    </row>
    <row r="242" spans="1:14" ht="27.75" customHeight="1">
      <c r="A242" s="228" t="s">
        <v>46</v>
      </c>
      <c r="B242" s="228"/>
      <c r="C242" s="44" t="s">
        <v>5</v>
      </c>
      <c r="D242" s="44">
        <v>0</v>
      </c>
      <c r="E242" s="44">
        <v>0</v>
      </c>
      <c r="F242" s="44">
        <v>0</v>
      </c>
      <c r="G242" s="44">
        <v>0</v>
      </c>
      <c r="H242" s="44">
        <v>0</v>
      </c>
      <c r="I242" s="44">
        <v>0</v>
      </c>
      <c r="J242" s="44">
        <v>0</v>
      </c>
      <c r="K242" s="44">
        <v>0</v>
      </c>
      <c r="L242" s="48">
        <f t="shared" si="41"/>
        <v>0</v>
      </c>
      <c r="M242" s="48">
        <f t="shared" si="42"/>
        <v>0</v>
      </c>
      <c r="N242" s="48">
        <f t="shared" si="43"/>
        <v>0</v>
      </c>
    </row>
    <row r="243" spans="1:14">
      <c r="A243" s="228"/>
      <c r="B243" s="228"/>
      <c r="C243" s="44" t="s">
        <v>6</v>
      </c>
      <c r="D243" s="44">
        <v>0</v>
      </c>
      <c r="E243" s="44">
        <v>0</v>
      </c>
      <c r="F243" s="46">
        <v>4</v>
      </c>
      <c r="G243" s="46">
        <v>1</v>
      </c>
      <c r="H243" s="7">
        <v>0</v>
      </c>
      <c r="I243" s="7">
        <v>0</v>
      </c>
      <c r="J243" s="44">
        <v>0</v>
      </c>
      <c r="K243" s="44">
        <v>0</v>
      </c>
      <c r="L243" s="48">
        <f t="shared" si="41"/>
        <v>4</v>
      </c>
      <c r="M243" s="48">
        <f t="shared" si="42"/>
        <v>1</v>
      </c>
      <c r="N243" s="48">
        <f t="shared" si="43"/>
        <v>5</v>
      </c>
    </row>
    <row r="244" spans="1:14" ht="27.75" customHeight="1">
      <c r="A244" s="228"/>
      <c r="B244" s="228"/>
      <c r="C244" s="44" t="s">
        <v>7</v>
      </c>
      <c r="D244" s="44">
        <v>0</v>
      </c>
      <c r="E244" s="44">
        <v>0</v>
      </c>
      <c r="F244" s="44">
        <v>0</v>
      </c>
      <c r="G244" s="44">
        <v>0</v>
      </c>
      <c r="H244" s="44">
        <v>0</v>
      </c>
      <c r="I244" s="44">
        <v>0</v>
      </c>
      <c r="J244" s="44">
        <v>0</v>
      </c>
      <c r="K244" s="44">
        <v>0</v>
      </c>
      <c r="L244" s="48">
        <f t="shared" si="41"/>
        <v>0</v>
      </c>
      <c r="M244" s="48">
        <f t="shared" si="42"/>
        <v>0</v>
      </c>
      <c r="N244" s="48">
        <f t="shared" si="43"/>
        <v>0</v>
      </c>
    </row>
    <row r="245" spans="1:14">
      <c r="A245" s="228"/>
      <c r="B245" s="228"/>
      <c r="C245" s="44" t="s">
        <v>8</v>
      </c>
      <c r="D245" s="44">
        <v>0</v>
      </c>
      <c r="E245" s="44">
        <v>0</v>
      </c>
      <c r="F245" s="44">
        <v>0</v>
      </c>
      <c r="G245" s="44">
        <v>0</v>
      </c>
      <c r="H245" s="44">
        <v>0</v>
      </c>
      <c r="I245" s="44">
        <v>0</v>
      </c>
      <c r="J245" s="44">
        <v>0</v>
      </c>
      <c r="K245" s="44">
        <v>0</v>
      </c>
      <c r="L245" s="48">
        <f t="shared" si="41"/>
        <v>0</v>
      </c>
      <c r="M245" s="48">
        <f t="shared" si="42"/>
        <v>0</v>
      </c>
      <c r="N245" s="48">
        <f t="shared" si="43"/>
        <v>0</v>
      </c>
    </row>
    <row r="246" spans="1:14">
      <c r="A246" s="228"/>
      <c r="B246" s="228"/>
      <c r="C246" s="47" t="s">
        <v>51</v>
      </c>
      <c r="D246" s="47">
        <f>SUM(D242:D245)</f>
        <v>0</v>
      </c>
      <c r="E246" s="47">
        <f>SUM(E242:E245)</f>
        <v>0</v>
      </c>
      <c r="F246" s="47">
        <f>SUM(F242:F245)</f>
        <v>4</v>
      </c>
      <c r="G246" s="47">
        <f>SUM(G242:G245)</f>
        <v>1</v>
      </c>
      <c r="H246" s="47">
        <v>0</v>
      </c>
      <c r="I246" s="47">
        <v>0</v>
      </c>
      <c r="J246" s="47">
        <f>SUM(J242:J245)</f>
        <v>0</v>
      </c>
      <c r="K246" s="47">
        <f>SUM(K242:K245)</f>
        <v>0</v>
      </c>
      <c r="L246" s="48">
        <f t="shared" si="41"/>
        <v>4</v>
      </c>
      <c r="M246" s="48">
        <f t="shared" si="42"/>
        <v>1</v>
      </c>
      <c r="N246" s="48">
        <f t="shared" si="43"/>
        <v>5</v>
      </c>
    </row>
    <row r="247" spans="1:14">
      <c r="A247" s="228" t="s">
        <v>47</v>
      </c>
      <c r="B247" s="228"/>
      <c r="C247" s="43" t="s">
        <v>4</v>
      </c>
      <c r="D247" s="44">
        <v>0</v>
      </c>
      <c r="E247" s="44">
        <v>0</v>
      </c>
      <c r="F247" s="46">
        <v>8</v>
      </c>
      <c r="G247" s="46">
        <v>10</v>
      </c>
      <c r="H247" s="44">
        <v>0</v>
      </c>
      <c r="I247" s="44">
        <v>0</v>
      </c>
      <c r="J247" s="46">
        <v>0</v>
      </c>
      <c r="K247" s="46">
        <v>0</v>
      </c>
      <c r="L247" s="48">
        <f t="shared" si="41"/>
        <v>8</v>
      </c>
      <c r="M247" s="48">
        <f t="shared" si="42"/>
        <v>10</v>
      </c>
      <c r="N247" s="48">
        <f t="shared" si="43"/>
        <v>18</v>
      </c>
    </row>
    <row r="248" spans="1:14">
      <c r="A248" s="228"/>
      <c r="B248" s="228"/>
      <c r="C248" s="44" t="s">
        <v>5</v>
      </c>
      <c r="D248" s="44">
        <v>0</v>
      </c>
      <c r="E248" s="44">
        <v>0</v>
      </c>
      <c r="F248" s="44">
        <v>0</v>
      </c>
      <c r="G248" s="44">
        <v>0</v>
      </c>
      <c r="H248" s="44">
        <v>0</v>
      </c>
      <c r="I248" s="44">
        <v>0</v>
      </c>
      <c r="J248" s="44">
        <v>0</v>
      </c>
      <c r="K248" s="44">
        <v>0</v>
      </c>
      <c r="L248" s="48">
        <f t="shared" si="41"/>
        <v>0</v>
      </c>
      <c r="M248" s="48">
        <f t="shared" si="42"/>
        <v>0</v>
      </c>
      <c r="N248" s="48">
        <f t="shared" si="43"/>
        <v>0</v>
      </c>
    </row>
    <row r="249" spans="1:14">
      <c r="A249" s="228"/>
      <c r="B249" s="228"/>
      <c r="C249" s="47" t="s">
        <v>51</v>
      </c>
      <c r="D249" s="47">
        <f>SUM(D247:D248)</f>
        <v>0</v>
      </c>
      <c r="E249" s="47">
        <f>SUM(E247:E248)</f>
        <v>0</v>
      </c>
      <c r="F249" s="47">
        <f>SUM(F247:F248)</f>
        <v>8</v>
      </c>
      <c r="G249" s="47">
        <f>SUM(G247:G248)</f>
        <v>10</v>
      </c>
      <c r="H249" s="47">
        <v>0</v>
      </c>
      <c r="I249" s="47">
        <v>0</v>
      </c>
      <c r="J249" s="47">
        <f>SUM(J247:J248)</f>
        <v>0</v>
      </c>
      <c r="K249" s="47">
        <f>SUM(K247:K248)</f>
        <v>0</v>
      </c>
      <c r="L249" s="48">
        <f t="shared" si="41"/>
        <v>8</v>
      </c>
      <c r="M249" s="48">
        <f t="shared" si="42"/>
        <v>10</v>
      </c>
      <c r="N249" s="48">
        <f t="shared" si="43"/>
        <v>18</v>
      </c>
    </row>
    <row r="250" spans="1:14">
      <c r="A250" s="228" t="s">
        <v>48</v>
      </c>
      <c r="B250" s="228"/>
      <c r="C250" s="44" t="s">
        <v>7</v>
      </c>
      <c r="D250" s="44">
        <v>0</v>
      </c>
      <c r="E250" s="44">
        <v>0</v>
      </c>
      <c r="F250" s="44">
        <v>0</v>
      </c>
      <c r="G250" s="44">
        <v>0</v>
      </c>
      <c r="H250" s="44">
        <v>0</v>
      </c>
      <c r="I250" s="44">
        <v>0</v>
      </c>
      <c r="J250" s="44">
        <v>0</v>
      </c>
      <c r="K250" s="44">
        <v>0</v>
      </c>
      <c r="L250" s="48">
        <f t="shared" si="41"/>
        <v>0</v>
      </c>
      <c r="M250" s="48">
        <f t="shared" si="42"/>
        <v>0</v>
      </c>
      <c r="N250" s="48">
        <f t="shared" si="43"/>
        <v>0</v>
      </c>
    </row>
    <row r="251" spans="1:14" ht="27.75" customHeight="1">
      <c r="A251" s="228" t="s">
        <v>49</v>
      </c>
      <c r="B251" s="228"/>
      <c r="C251" s="44" t="s">
        <v>6</v>
      </c>
      <c r="D251" s="44">
        <v>0</v>
      </c>
      <c r="E251" s="44">
        <v>0</v>
      </c>
      <c r="F251" s="46">
        <v>9</v>
      </c>
      <c r="G251" s="46">
        <v>3</v>
      </c>
      <c r="H251" s="7">
        <v>0</v>
      </c>
      <c r="I251" s="7">
        <v>0</v>
      </c>
      <c r="J251" s="44">
        <v>0</v>
      </c>
      <c r="K251" s="44">
        <v>0</v>
      </c>
      <c r="L251" s="48">
        <f t="shared" si="41"/>
        <v>9</v>
      </c>
      <c r="M251" s="48">
        <f t="shared" si="42"/>
        <v>3</v>
      </c>
      <c r="N251" s="48">
        <f t="shared" si="43"/>
        <v>12</v>
      </c>
    </row>
    <row r="252" spans="1:14" ht="27.75" customHeight="1">
      <c r="A252" s="228"/>
      <c r="B252" s="228"/>
      <c r="C252" s="44" t="s">
        <v>7</v>
      </c>
      <c r="D252" s="44">
        <v>0</v>
      </c>
      <c r="E252" s="44">
        <v>0</v>
      </c>
      <c r="F252" s="44">
        <v>0</v>
      </c>
      <c r="G252" s="44">
        <v>0</v>
      </c>
      <c r="H252" s="44">
        <v>0</v>
      </c>
      <c r="I252" s="44">
        <v>0</v>
      </c>
      <c r="J252" s="44">
        <v>0</v>
      </c>
      <c r="K252" s="44">
        <v>0</v>
      </c>
      <c r="L252" s="48">
        <f t="shared" si="41"/>
        <v>0</v>
      </c>
      <c r="M252" s="48">
        <f t="shared" si="42"/>
        <v>0</v>
      </c>
      <c r="N252" s="48">
        <f t="shared" si="43"/>
        <v>0</v>
      </c>
    </row>
    <row r="253" spans="1:14" ht="27.75" customHeight="1">
      <c r="A253" s="228"/>
      <c r="B253" s="228"/>
      <c r="C253" s="47" t="s">
        <v>51</v>
      </c>
      <c r="D253" s="47">
        <f>SUM(D251:D252)</f>
        <v>0</v>
      </c>
      <c r="E253" s="47">
        <f>SUM(E251:E252)</f>
        <v>0</v>
      </c>
      <c r="F253" s="47">
        <f>SUM(F251:F252)</f>
        <v>9</v>
      </c>
      <c r="G253" s="47">
        <f>SUM(G251:G252)</f>
        <v>3</v>
      </c>
      <c r="H253" s="47">
        <v>0</v>
      </c>
      <c r="I253" s="47">
        <v>0</v>
      </c>
      <c r="J253" s="47">
        <f>SUM(J251:J252)</f>
        <v>0</v>
      </c>
      <c r="K253" s="47">
        <f>SUM(K251:K252)</f>
        <v>0</v>
      </c>
      <c r="L253" s="48">
        <f t="shared" si="41"/>
        <v>9</v>
      </c>
      <c r="M253" s="48">
        <f t="shared" si="42"/>
        <v>3</v>
      </c>
      <c r="N253" s="48">
        <f t="shared" si="43"/>
        <v>12</v>
      </c>
    </row>
    <row r="254" spans="1:14" ht="27.75" customHeight="1">
      <c r="A254" s="228" t="s">
        <v>50</v>
      </c>
      <c r="B254" s="228"/>
      <c r="C254" s="44" t="s">
        <v>7</v>
      </c>
      <c r="D254" s="44">
        <v>0</v>
      </c>
      <c r="E254" s="44">
        <v>0</v>
      </c>
      <c r="F254" s="44">
        <v>0</v>
      </c>
      <c r="G254" s="44">
        <v>0</v>
      </c>
      <c r="H254" s="44">
        <v>0</v>
      </c>
      <c r="I254" s="44">
        <v>0</v>
      </c>
      <c r="J254" s="44">
        <v>0</v>
      </c>
      <c r="K254" s="44">
        <v>0</v>
      </c>
      <c r="L254" s="48">
        <f t="shared" si="41"/>
        <v>0</v>
      </c>
      <c r="M254" s="48">
        <f t="shared" si="42"/>
        <v>0</v>
      </c>
      <c r="N254" s="48">
        <f t="shared" si="43"/>
        <v>0</v>
      </c>
    </row>
    <row r="255" spans="1:14" ht="27.75" customHeight="1">
      <c r="A255" s="228" t="s">
        <v>51</v>
      </c>
      <c r="B255" s="228"/>
      <c r="C255" s="47" t="s">
        <v>4</v>
      </c>
      <c r="D255" s="47">
        <f>D247+D240+D237+D231+D225+D219+D218+D212+D205+D198+D185+D180+D175+D169+D164+D159+D153</f>
        <v>2</v>
      </c>
      <c r="E255" s="47">
        <f t="shared" ref="E255:J255" si="44">E247+E240+E237+E231+E225+E219+E218+E212+E205+E198+E185+E180+E175+E169+E164+E159+E153</f>
        <v>1</v>
      </c>
      <c r="F255" s="47">
        <f t="shared" si="44"/>
        <v>578</v>
      </c>
      <c r="G255" s="47">
        <f>G247+G240+G237+G231+G225+G219+G218+G212+G205+G198+G185+G180+G175+G169+G164+G159+G153</f>
        <v>344</v>
      </c>
      <c r="H255" s="47">
        <f t="shared" si="44"/>
        <v>44</v>
      </c>
      <c r="I255" s="47">
        <f t="shared" si="44"/>
        <v>7</v>
      </c>
      <c r="J255" s="47">
        <f t="shared" si="44"/>
        <v>6</v>
      </c>
      <c r="K255" s="47">
        <f>K247+K240+K237+K231+K225+K219+K218+K212+K205+K198+K185+K180+K175+K169+K164+K159+K153</f>
        <v>0</v>
      </c>
      <c r="L255" s="48">
        <f t="shared" si="41"/>
        <v>630</v>
      </c>
      <c r="M255" s="48">
        <f t="shared" si="42"/>
        <v>352</v>
      </c>
      <c r="N255" s="48">
        <f t="shared" si="43"/>
        <v>982</v>
      </c>
    </row>
    <row r="256" spans="1:14">
      <c r="A256" s="228"/>
      <c r="B256" s="228"/>
      <c r="C256" s="47" t="s">
        <v>5</v>
      </c>
      <c r="D256" s="47">
        <f>D248+D242+D238+D232+D226+D220+D213+D206+D199+D192+D186+D181+D176+D170+D165+D160+D154</f>
        <v>2</v>
      </c>
      <c r="E256" s="47">
        <f t="shared" ref="E256:K256" si="45">E248+E242+E238+E232+E226+E220+E213+E206+E199+E192+E186+E181+E176+E170+E165+E160+E154</f>
        <v>0</v>
      </c>
      <c r="F256" s="47">
        <f t="shared" si="45"/>
        <v>92</v>
      </c>
      <c r="G256" s="47">
        <f t="shared" si="45"/>
        <v>73</v>
      </c>
      <c r="H256" s="47">
        <f t="shared" si="45"/>
        <v>0</v>
      </c>
      <c r="I256" s="47">
        <f t="shared" si="45"/>
        <v>0</v>
      </c>
      <c r="J256" s="47">
        <f t="shared" si="45"/>
        <v>11</v>
      </c>
      <c r="K256" s="47">
        <f t="shared" si="45"/>
        <v>3</v>
      </c>
      <c r="L256" s="48">
        <f t="shared" si="41"/>
        <v>105</v>
      </c>
      <c r="M256" s="48">
        <f t="shared" si="42"/>
        <v>76</v>
      </c>
      <c r="N256" s="48">
        <f t="shared" si="43"/>
        <v>181</v>
      </c>
    </row>
    <row r="257" spans="1:14">
      <c r="A257" s="228"/>
      <c r="B257" s="228"/>
      <c r="C257" s="47" t="s">
        <v>6</v>
      </c>
      <c r="D257" s="47">
        <f>D155+D161+D166+D171+D177+D182+D187+D191+D193+D200+D207+D210+D214+D221+D227+D233+D243+D251</f>
        <v>0</v>
      </c>
      <c r="E257" s="47">
        <f t="shared" ref="E257:J257" si="46">E155+E161+E166+E171+E177+E182+E187+E191+E193+E200+E207+E210+E214+E221+E227+E233+E243+E251</f>
        <v>0</v>
      </c>
      <c r="F257" s="47">
        <f t="shared" si="46"/>
        <v>254</v>
      </c>
      <c r="G257" s="47">
        <f t="shared" si="46"/>
        <v>110</v>
      </c>
      <c r="H257" s="47">
        <f t="shared" si="46"/>
        <v>0</v>
      </c>
      <c r="I257" s="47">
        <f t="shared" si="46"/>
        <v>0</v>
      </c>
      <c r="J257" s="47">
        <f t="shared" si="46"/>
        <v>1</v>
      </c>
      <c r="K257" s="47">
        <f>K155+K161+K166+K171+K177+K182+K187+K191+K193+K200+K207+K210+K214+K221+K227+K233+K243+K251</f>
        <v>0</v>
      </c>
      <c r="L257" s="48">
        <f t="shared" si="41"/>
        <v>255</v>
      </c>
      <c r="M257" s="48">
        <f t="shared" si="42"/>
        <v>110</v>
      </c>
      <c r="N257" s="48">
        <f t="shared" si="43"/>
        <v>365</v>
      </c>
    </row>
    <row r="258" spans="1:14">
      <c r="A258" s="228"/>
      <c r="B258" s="228"/>
      <c r="C258" s="47" t="s">
        <v>7</v>
      </c>
      <c r="D258" s="47">
        <f t="shared" ref="D258:K258" si="47">D254+D252+D250+D244+D241+D234+D228+D222+D215+D208+D204+D201+D195+D188+D183+D178+D172+D167+D162+D156</f>
        <v>6</v>
      </c>
      <c r="E258" s="47">
        <f t="shared" si="47"/>
        <v>0</v>
      </c>
      <c r="F258" s="47">
        <f t="shared" si="47"/>
        <v>84</v>
      </c>
      <c r="G258" s="47">
        <f t="shared" si="47"/>
        <v>31</v>
      </c>
      <c r="H258" s="47">
        <f t="shared" si="47"/>
        <v>0</v>
      </c>
      <c r="I258" s="47">
        <f t="shared" si="47"/>
        <v>0</v>
      </c>
      <c r="J258" s="47">
        <f t="shared" si="47"/>
        <v>1</v>
      </c>
      <c r="K258" s="47">
        <f t="shared" si="47"/>
        <v>0</v>
      </c>
      <c r="L258" s="48">
        <f t="shared" si="41"/>
        <v>91</v>
      </c>
      <c r="M258" s="48">
        <f t="shared" si="42"/>
        <v>31</v>
      </c>
      <c r="N258" s="48">
        <f t="shared" si="43"/>
        <v>122</v>
      </c>
    </row>
    <row r="259" spans="1:14" ht="27.75" customHeight="1">
      <c r="A259" s="228"/>
      <c r="B259" s="228"/>
      <c r="C259" s="47" t="s">
        <v>8</v>
      </c>
      <c r="D259" s="47">
        <f t="shared" ref="D259:I259" si="48">D157+D173+D189+D196+D202+D209+D216+D223+D229+D235+D245</f>
        <v>0</v>
      </c>
      <c r="E259" s="47">
        <f t="shared" si="48"/>
        <v>0</v>
      </c>
      <c r="F259" s="47">
        <f t="shared" si="48"/>
        <v>13</v>
      </c>
      <c r="G259" s="47">
        <f t="shared" si="48"/>
        <v>3</v>
      </c>
      <c r="H259" s="47">
        <f t="shared" si="48"/>
        <v>0</v>
      </c>
      <c r="I259" s="47">
        <f t="shared" si="48"/>
        <v>0</v>
      </c>
      <c r="J259" s="47">
        <f>J157+J173+J189+J196+J202+J209+J216+J223+J229+J235+J245</f>
        <v>0</v>
      </c>
      <c r="K259" s="47">
        <f>K157+K173+K189+K196+K202+K209+K216+K223+K229+K235+K245</f>
        <v>0</v>
      </c>
      <c r="L259" s="48">
        <f t="shared" si="41"/>
        <v>13</v>
      </c>
      <c r="M259" s="48">
        <f t="shared" si="42"/>
        <v>3</v>
      </c>
      <c r="N259" s="48">
        <f t="shared" si="43"/>
        <v>16</v>
      </c>
    </row>
    <row r="260" spans="1:14">
      <c r="A260" s="228"/>
      <c r="B260" s="228"/>
      <c r="C260" s="47" t="s">
        <v>51</v>
      </c>
      <c r="D260" s="47">
        <f>SUM(D255:D259)</f>
        <v>10</v>
      </c>
      <c r="E260" s="47">
        <f t="shared" ref="E260:K260" si="49">SUM(E255:E259)</f>
        <v>1</v>
      </c>
      <c r="F260" s="47">
        <f t="shared" si="49"/>
        <v>1021</v>
      </c>
      <c r="G260" s="47">
        <f t="shared" si="49"/>
        <v>561</v>
      </c>
      <c r="H260" s="47">
        <f t="shared" si="49"/>
        <v>44</v>
      </c>
      <c r="I260" s="47">
        <f t="shared" si="49"/>
        <v>7</v>
      </c>
      <c r="J260" s="47">
        <f t="shared" si="49"/>
        <v>19</v>
      </c>
      <c r="K260" s="47">
        <f t="shared" si="49"/>
        <v>3</v>
      </c>
      <c r="L260" s="48">
        <f t="shared" si="41"/>
        <v>1094</v>
      </c>
      <c r="M260" s="48">
        <f t="shared" si="42"/>
        <v>572</v>
      </c>
      <c r="N260" s="48">
        <f t="shared" si="43"/>
        <v>1666</v>
      </c>
    </row>
    <row r="261" spans="1:14">
      <c r="A261" s="225" t="s">
        <v>59</v>
      </c>
      <c r="B261" s="225"/>
      <c r="C261" s="46" t="s">
        <v>4</v>
      </c>
      <c r="D261" s="46">
        <v>296</v>
      </c>
      <c r="E261" s="46">
        <v>200</v>
      </c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8">
        <f t="shared" si="41"/>
        <v>296</v>
      </c>
      <c r="M261" s="48">
        <f t="shared" si="42"/>
        <v>200</v>
      </c>
      <c r="N261" s="48">
        <f t="shared" si="43"/>
        <v>496</v>
      </c>
    </row>
    <row r="262" spans="1:14">
      <c r="A262" s="225"/>
      <c r="B262" s="225"/>
      <c r="C262" s="43" t="s">
        <v>5</v>
      </c>
      <c r="D262" s="46">
        <v>17</v>
      </c>
      <c r="E262" s="46">
        <v>23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8">
        <f t="shared" si="41"/>
        <v>17</v>
      </c>
      <c r="M262" s="48">
        <f t="shared" si="42"/>
        <v>23</v>
      </c>
      <c r="N262" s="48">
        <f t="shared" si="43"/>
        <v>40</v>
      </c>
    </row>
    <row r="263" spans="1:14" ht="27.75" customHeight="1">
      <c r="A263" s="225"/>
      <c r="B263" s="225"/>
      <c r="C263" s="46" t="s">
        <v>61</v>
      </c>
      <c r="D263" s="46">
        <v>51</v>
      </c>
      <c r="E263" s="46">
        <v>63</v>
      </c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  <c r="L263" s="48">
        <f t="shared" si="41"/>
        <v>51</v>
      </c>
      <c r="M263" s="48">
        <f t="shared" si="42"/>
        <v>63</v>
      </c>
      <c r="N263" s="48">
        <f t="shared" si="43"/>
        <v>114</v>
      </c>
    </row>
    <row r="264" spans="1:14">
      <c r="A264" s="225"/>
      <c r="B264" s="225"/>
      <c r="C264" s="46" t="s">
        <v>60</v>
      </c>
      <c r="D264" s="46">
        <v>50</v>
      </c>
      <c r="E264" s="46">
        <v>23</v>
      </c>
      <c r="F264" s="44">
        <v>0</v>
      </c>
      <c r="G264" s="44">
        <v>0</v>
      </c>
      <c r="H264" s="44">
        <v>0</v>
      </c>
      <c r="I264" s="44">
        <v>0</v>
      </c>
      <c r="J264" s="44">
        <v>0</v>
      </c>
      <c r="K264" s="44">
        <v>0</v>
      </c>
      <c r="L264" s="48">
        <f t="shared" si="41"/>
        <v>50</v>
      </c>
      <c r="M264" s="48">
        <f t="shared" si="42"/>
        <v>23</v>
      </c>
      <c r="N264" s="48">
        <f t="shared" si="43"/>
        <v>73</v>
      </c>
    </row>
    <row r="265" spans="1:14" ht="27.75" customHeight="1">
      <c r="A265" s="225"/>
      <c r="B265" s="225"/>
      <c r="C265" s="47" t="s">
        <v>51</v>
      </c>
      <c r="D265" s="49">
        <f>SUM(D261:D264)</f>
        <v>414</v>
      </c>
      <c r="E265" s="49">
        <f>SUM(E261:E264)</f>
        <v>309</v>
      </c>
      <c r="F265" s="49">
        <f>SUM(F261:F264)</f>
        <v>0</v>
      </c>
      <c r="G265" s="49">
        <f>SUM(G261:G264)</f>
        <v>0</v>
      </c>
      <c r="H265" s="49">
        <v>0</v>
      </c>
      <c r="I265" s="49">
        <v>0</v>
      </c>
      <c r="J265" s="49">
        <f>SUM(J261:J264)</f>
        <v>0</v>
      </c>
      <c r="K265" s="49">
        <f>SUM(K261:K264)</f>
        <v>0</v>
      </c>
      <c r="L265" s="48">
        <f t="shared" si="41"/>
        <v>414</v>
      </c>
      <c r="M265" s="48">
        <f t="shared" si="42"/>
        <v>309</v>
      </c>
      <c r="N265" s="48">
        <f t="shared" si="43"/>
        <v>723</v>
      </c>
    </row>
    <row r="266" spans="1:14" ht="27.75" customHeight="1">
      <c r="A266" s="225" t="s">
        <v>62</v>
      </c>
      <c r="B266" s="225"/>
      <c r="C266" s="46" t="s">
        <v>4</v>
      </c>
      <c r="D266" s="46">
        <v>27</v>
      </c>
      <c r="E266" s="46">
        <v>0</v>
      </c>
      <c r="F266" s="46">
        <v>26</v>
      </c>
      <c r="G266" s="46">
        <v>11</v>
      </c>
      <c r="H266" s="46">
        <v>11</v>
      </c>
      <c r="I266" s="46">
        <v>1</v>
      </c>
      <c r="J266" s="46">
        <v>0</v>
      </c>
      <c r="K266" s="46">
        <v>0</v>
      </c>
      <c r="L266" s="48">
        <f t="shared" si="41"/>
        <v>64</v>
      </c>
      <c r="M266" s="48">
        <f t="shared" si="42"/>
        <v>12</v>
      </c>
      <c r="N266" s="48">
        <f t="shared" si="43"/>
        <v>76</v>
      </c>
    </row>
    <row r="267" spans="1:14">
      <c r="A267" s="225" t="s">
        <v>63</v>
      </c>
      <c r="B267" s="225"/>
      <c r="C267" s="46" t="s">
        <v>4</v>
      </c>
      <c r="D267" s="46">
        <v>2</v>
      </c>
      <c r="E267" s="46">
        <v>0</v>
      </c>
      <c r="F267" s="46">
        <v>2</v>
      </c>
      <c r="G267" s="46">
        <v>3</v>
      </c>
      <c r="H267" s="46">
        <v>5</v>
      </c>
      <c r="I267" s="46">
        <v>1</v>
      </c>
      <c r="J267" s="46">
        <v>0</v>
      </c>
      <c r="K267" s="46">
        <v>0</v>
      </c>
      <c r="L267" s="48">
        <f t="shared" si="41"/>
        <v>9</v>
      </c>
      <c r="M267" s="48">
        <f t="shared" si="42"/>
        <v>4</v>
      </c>
      <c r="N267" s="48">
        <f t="shared" si="43"/>
        <v>13</v>
      </c>
    </row>
    <row r="268" spans="1:14" ht="27.75" customHeight="1">
      <c r="A268" s="225" t="s">
        <v>64</v>
      </c>
      <c r="B268" s="225"/>
      <c r="C268" s="46" t="s">
        <v>4</v>
      </c>
      <c r="D268" s="46">
        <v>0</v>
      </c>
      <c r="E268" s="46">
        <v>0</v>
      </c>
      <c r="F268" s="44">
        <v>0</v>
      </c>
      <c r="G268" s="44">
        <v>0</v>
      </c>
      <c r="H268" s="46">
        <v>9</v>
      </c>
      <c r="I268" s="46">
        <v>11</v>
      </c>
      <c r="J268" s="46">
        <v>0</v>
      </c>
      <c r="K268" s="46">
        <v>0</v>
      </c>
      <c r="L268" s="48">
        <f t="shared" si="41"/>
        <v>9</v>
      </c>
      <c r="M268" s="48">
        <f t="shared" si="42"/>
        <v>11</v>
      </c>
      <c r="N268" s="48">
        <f t="shared" si="43"/>
        <v>20</v>
      </c>
    </row>
    <row r="269" spans="1:14">
      <c r="A269" s="225" t="s">
        <v>65</v>
      </c>
      <c r="B269" s="225"/>
      <c r="C269" s="46" t="s">
        <v>4</v>
      </c>
      <c r="D269" s="46">
        <v>0</v>
      </c>
      <c r="E269" s="46">
        <v>0</v>
      </c>
      <c r="F269" s="46">
        <v>2</v>
      </c>
      <c r="G269" s="46">
        <v>0</v>
      </c>
      <c r="H269" s="44">
        <v>0</v>
      </c>
      <c r="I269" s="44">
        <v>0</v>
      </c>
      <c r="J269" s="46">
        <v>0</v>
      </c>
      <c r="K269" s="46">
        <v>0</v>
      </c>
      <c r="L269" s="48">
        <f t="shared" si="41"/>
        <v>2</v>
      </c>
      <c r="M269" s="48">
        <f t="shared" si="42"/>
        <v>0</v>
      </c>
      <c r="N269" s="48">
        <f t="shared" si="43"/>
        <v>2</v>
      </c>
    </row>
    <row r="270" spans="1:14">
      <c r="A270" s="225" t="s">
        <v>180</v>
      </c>
      <c r="B270" s="225"/>
      <c r="C270" s="46" t="s">
        <v>5</v>
      </c>
      <c r="D270" s="44">
        <v>0</v>
      </c>
      <c r="E270" s="44">
        <v>0</v>
      </c>
      <c r="F270" s="46">
        <v>1</v>
      </c>
      <c r="G270" s="46">
        <v>5</v>
      </c>
      <c r="H270" s="44">
        <v>0</v>
      </c>
      <c r="I270" s="44">
        <v>0</v>
      </c>
      <c r="J270" s="44">
        <v>0</v>
      </c>
      <c r="K270" s="44">
        <v>0</v>
      </c>
      <c r="L270" s="48">
        <f t="shared" si="41"/>
        <v>1</v>
      </c>
      <c r="M270" s="48">
        <f t="shared" si="42"/>
        <v>5</v>
      </c>
      <c r="N270" s="48">
        <f t="shared" si="43"/>
        <v>6</v>
      </c>
    </row>
    <row r="271" spans="1:14" ht="27.75" customHeight="1">
      <c r="A271" s="225" t="s">
        <v>345</v>
      </c>
      <c r="B271" s="225"/>
      <c r="C271" s="46" t="s">
        <v>4</v>
      </c>
      <c r="D271" s="46">
        <v>0</v>
      </c>
      <c r="E271" s="46">
        <v>0</v>
      </c>
      <c r="F271" s="46">
        <v>5</v>
      </c>
      <c r="G271" s="46">
        <v>1</v>
      </c>
      <c r="H271" s="46">
        <v>0</v>
      </c>
      <c r="I271" s="46">
        <v>0</v>
      </c>
      <c r="J271" s="46">
        <v>0</v>
      </c>
      <c r="K271" s="46">
        <v>0</v>
      </c>
      <c r="L271" s="48">
        <f t="shared" si="41"/>
        <v>5</v>
      </c>
      <c r="M271" s="48">
        <f t="shared" si="42"/>
        <v>1</v>
      </c>
      <c r="N271" s="48">
        <f t="shared" si="43"/>
        <v>6</v>
      </c>
    </row>
    <row r="272" spans="1:14">
      <c r="A272" s="225"/>
      <c r="B272" s="225"/>
      <c r="C272" s="46" t="s">
        <v>5</v>
      </c>
      <c r="D272" s="44">
        <v>0</v>
      </c>
      <c r="E272" s="44">
        <v>0</v>
      </c>
      <c r="F272" s="46">
        <v>9</v>
      </c>
      <c r="G272" s="46">
        <v>13</v>
      </c>
      <c r="H272" s="44">
        <v>0</v>
      </c>
      <c r="I272" s="44">
        <v>0</v>
      </c>
      <c r="J272" s="46">
        <v>0</v>
      </c>
      <c r="K272" s="46">
        <v>0</v>
      </c>
      <c r="L272" s="48">
        <f t="shared" si="41"/>
        <v>9</v>
      </c>
      <c r="M272" s="48">
        <f t="shared" si="42"/>
        <v>13</v>
      </c>
      <c r="N272" s="48">
        <f t="shared" si="43"/>
        <v>22</v>
      </c>
    </row>
    <row r="273" spans="1:14">
      <c r="A273" s="225"/>
      <c r="B273" s="225"/>
      <c r="C273" s="46" t="s">
        <v>61</v>
      </c>
      <c r="D273" s="44">
        <v>0</v>
      </c>
      <c r="E273" s="44">
        <v>0</v>
      </c>
      <c r="F273" s="44">
        <v>0</v>
      </c>
      <c r="G273" s="44">
        <v>0</v>
      </c>
      <c r="H273" s="44">
        <v>0</v>
      </c>
      <c r="I273" s="44">
        <v>0</v>
      </c>
      <c r="J273" s="44">
        <v>0</v>
      </c>
      <c r="K273" s="44">
        <v>0</v>
      </c>
      <c r="L273" s="48">
        <f t="shared" si="41"/>
        <v>0</v>
      </c>
      <c r="M273" s="48">
        <f t="shared" si="42"/>
        <v>0</v>
      </c>
      <c r="N273" s="48">
        <f t="shared" si="43"/>
        <v>0</v>
      </c>
    </row>
    <row r="274" spans="1:14">
      <c r="A274" s="225"/>
      <c r="B274" s="225"/>
      <c r="C274" s="46" t="s">
        <v>7</v>
      </c>
      <c r="D274" s="46">
        <v>1</v>
      </c>
      <c r="E274" s="46">
        <v>0</v>
      </c>
      <c r="F274" s="46">
        <v>7</v>
      </c>
      <c r="G274" s="46">
        <v>7</v>
      </c>
      <c r="H274" s="44">
        <v>0</v>
      </c>
      <c r="I274" s="44">
        <v>0</v>
      </c>
      <c r="J274" s="44">
        <v>0</v>
      </c>
      <c r="K274" s="44">
        <v>0</v>
      </c>
      <c r="L274" s="48">
        <f t="shared" si="41"/>
        <v>8</v>
      </c>
      <c r="M274" s="48">
        <f t="shared" si="42"/>
        <v>7</v>
      </c>
      <c r="N274" s="48">
        <f t="shared" si="43"/>
        <v>15</v>
      </c>
    </row>
    <row r="275" spans="1:14">
      <c r="A275" s="225"/>
      <c r="B275" s="225"/>
      <c r="C275" s="47" t="s">
        <v>51</v>
      </c>
      <c r="D275" s="47">
        <f>SUM(D271:D274)</f>
        <v>1</v>
      </c>
      <c r="E275" s="47">
        <f>SUM(E271:E274)</f>
        <v>0</v>
      </c>
      <c r="F275" s="47">
        <f>SUM(F271:F274)</f>
        <v>21</v>
      </c>
      <c r="G275" s="47">
        <f>SUM(G271:G274)</f>
        <v>21</v>
      </c>
      <c r="H275" s="47">
        <v>0</v>
      </c>
      <c r="I275" s="47">
        <v>0</v>
      </c>
      <c r="J275" s="47">
        <f>SUM(J271:J274)</f>
        <v>0</v>
      </c>
      <c r="K275" s="47">
        <f>SUM(K271:K274)</f>
        <v>0</v>
      </c>
      <c r="L275" s="48">
        <f t="shared" si="41"/>
        <v>22</v>
      </c>
      <c r="M275" s="48">
        <f t="shared" si="42"/>
        <v>21</v>
      </c>
      <c r="N275" s="48">
        <f t="shared" si="43"/>
        <v>43</v>
      </c>
    </row>
    <row r="276" spans="1:14">
      <c r="A276" s="226" t="s">
        <v>249</v>
      </c>
      <c r="B276" s="226"/>
      <c r="C276" s="7" t="s">
        <v>61</v>
      </c>
      <c r="D276" s="44">
        <v>0</v>
      </c>
      <c r="E276" s="44">
        <v>0</v>
      </c>
      <c r="F276" s="46">
        <v>2</v>
      </c>
      <c r="G276" s="46">
        <v>1</v>
      </c>
      <c r="H276" s="44">
        <v>0</v>
      </c>
      <c r="I276" s="44">
        <v>0</v>
      </c>
      <c r="J276" s="44">
        <v>0</v>
      </c>
      <c r="K276" s="44">
        <v>0</v>
      </c>
      <c r="L276" s="48">
        <f t="shared" si="41"/>
        <v>2</v>
      </c>
      <c r="M276" s="48">
        <f t="shared" si="42"/>
        <v>1</v>
      </c>
      <c r="N276" s="48">
        <f t="shared" si="43"/>
        <v>3</v>
      </c>
    </row>
    <row r="277" spans="1:14">
      <c r="A277" s="226" t="s">
        <v>250</v>
      </c>
      <c r="B277" s="226"/>
      <c r="C277" s="7" t="s">
        <v>61</v>
      </c>
      <c r="D277" s="44">
        <v>0</v>
      </c>
      <c r="E277" s="44">
        <v>0</v>
      </c>
      <c r="F277" s="46">
        <v>6</v>
      </c>
      <c r="G277" s="46">
        <v>2</v>
      </c>
      <c r="H277" s="46">
        <v>0</v>
      </c>
      <c r="I277" s="46">
        <v>0</v>
      </c>
      <c r="J277" s="44">
        <v>0</v>
      </c>
      <c r="K277" s="44">
        <v>0</v>
      </c>
      <c r="L277" s="48">
        <f t="shared" si="41"/>
        <v>6</v>
      </c>
      <c r="M277" s="48">
        <f t="shared" si="42"/>
        <v>2</v>
      </c>
      <c r="N277" s="48">
        <f t="shared" si="43"/>
        <v>8</v>
      </c>
    </row>
    <row r="278" spans="1:14">
      <c r="A278" s="225" t="s">
        <v>66</v>
      </c>
      <c r="B278" s="225"/>
      <c r="C278" s="6" t="s">
        <v>67</v>
      </c>
      <c r="D278" s="6">
        <f>D271+D269+D268+D267+D266+D261</f>
        <v>325</v>
      </c>
      <c r="E278" s="6">
        <f t="shared" ref="E278:K278" si="50">E271+E269+E268+E267+E266+E261</f>
        <v>200</v>
      </c>
      <c r="F278" s="6">
        <f t="shared" si="50"/>
        <v>35</v>
      </c>
      <c r="G278" s="6">
        <f t="shared" si="50"/>
        <v>15</v>
      </c>
      <c r="H278" s="6">
        <f t="shared" si="50"/>
        <v>25</v>
      </c>
      <c r="I278" s="6">
        <f t="shared" si="50"/>
        <v>13</v>
      </c>
      <c r="J278" s="6">
        <f t="shared" si="50"/>
        <v>0</v>
      </c>
      <c r="K278" s="6">
        <f t="shared" si="50"/>
        <v>0</v>
      </c>
      <c r="L278" s="48">
        <f t="shared" si="41"/>
        <v>385</v>
      </c>
      <c r="M278" s="48">
        <f t="shared" si="42"/>
        <v>228</v>
      </c>
      <c r="N278" s="48">
        <f t="shared" si="43"/>
        <v>613</v>
      </c>
    </row>
    <row r="279" spans="1:14">
      <c r="A279" s="225"/>
      <c r="B279" s="225"/>
      <c r="C279" s="6" t="s">
        <v>68</v>
      </c>
      <c r="D279" s="36">
        <f>D272+D270+D262</f>
        <v>17</v>
      </c>
      <c r="E279" s="36">
        <f t="shared" ref="E279:K279" si="51">E272+E270+E262</f>
        <v>23</v>
      </c>
      <c r="F279" s="36">
        <f t="shared" si="51"/>
        <v>10</v>
      </c>
      <c r="G279" s="36">
        <f t="shared" si="51"/>
        <v>18</v>
      </c>
      <c r="H279" s="36">
        <f t="shared" si="51"/>
        <v>0</v>
      </c>
      <c r="I279" s="36">
        <f t="shared" si="51"/>
        <v>0</v>
      </c>
      <c r="J279" s="36">
        <f t="shared" si="51"/>
        <v>0</v>
      </c>
      <c r="K279" s="36">
        <f t="shared" si="51"/>
        <v>0</v>
      </c>
      <c r="L279" s="48">
        <f t="shared" si="41"/>
        <v>27</v>
      </c>
      <c r="M279" s="48">
        <f t="shared" si="42"/>
        <v>41</v>
      </c>
      <c r="N279" s="48">
        <f t="shared" si="43"/>
        <v>68</v>
      </c>
    </row>
    <row r="280" spans="1:14">
      <c r="A280" s="225"/>
      <c r="B280" s="225"/>
      <c r="C280" s="6" t="s">
        <v>6</v>
      </c>
      <c r="D280" s="36">
        <f>D277+D276+D273+D263</f>
        <v>51</v>
      </c>
      <c r="E280" s="36">
        <f t="shared" ref="E280:K280" si="52">E277+E276+E273+E263</f>
        <v>63</v>
      </c>
      <c r="F280" s="36">
        <f t="shared" si="52"/>
        <v>8</v>
      </c>
      <c r="G280" s="36">
        <f t="shared" si="52"/>
        <v>3</v>
      </c>
      <c r="H280" s="36">
        <f t="shared" si="52"/>
        <v>0</v>
      </c>
      <c r="I280" s="36">
        <f t="shared" si="52"/>
        <v>0</v>
      </c>
      <c r="J280" s="36">
        <f t="shared" si="52"/>
        <v>0</v>
      </c>
      <c r="K280" s="36">
        <f t="shared" si="52"/>
        <v>0</v>
      </c>
      <c r="L280" s="48">
        <f t="shared" si="41"/>
        <v>59</v>
      </c>
      <c r="M280" s="48">
        <f t="shared" si="42"/>
        <v>66</v>
      </c>
      <c r="N280" s="48">
        <f t="shared" si="43"/>
        <v>125</v>
      </c>
    </row>
    <row r="281" spans="1:14">
      <c r="A281" s="225"/>
      <c r="B281" s="225"/>
      <c r="C281" s="6" t="s">
        <v>60</v>
      </c>
      <c r="D281" s="36">
        <f>D274+D264</f>
        <v>51</v>
      </c>
      <c r="E281" s="36">
        <f t="shared" ref="E281:K281" si="53">E274+E264</f>
        <v>23</v>
      </c>
      <c r="F281" s="36">
        <f t="shared" si="53"/>
        <v>7</v>
      </c>
      <c r="G281" s="36">
        <f t="shared" si="53"/>
        <v>7</v>
      </c>
      <c r="H281" s="36">
        <f t="shared" si="53"/>
        <v>0</v>
      </c>
      <c r="I281" s="36">
        <f t="shared" si="53"/>
        <v>0</v>
      </c>
      <c r="J281" s="36">
        <f t="shared" si="53"/>
        <v>0</v>
      </c>
      <c r="K281" s="36">
        <f t="shared" si="53"/>
        <v>0</v>
      </c>
      <c r="L281" s="48">
        <f t="shared" si="41"/>
        <v>58</v>
      </c>
      <c r="M281" s="48">
        <f t="shared" si="42"/>
        <v>30</v>
      </c>
      <c r="N281" s="48">
        <f t="shared" si="43"/>
        <v>88</v>
      </c>
    </row>
    <row r="282" spans="1:14">
      <c r="A282" s="225"/>
      <c r="B282" s="225"/>
      <c r="C282" s="6" t="s">
        <v>12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48">
        <f t="shared" ref="L282:L289" si="54">J282+H282+F282+D282</f>
        <v>0</v>
      </c>
      <c r="M282" s="48">
        <f t="shared" ref="M282:M289" si="55">K282+I282+G282+E282</f>
        <v>0</v>
      </c>
      <c r="N282" s="48">
        <f t="shared" ref="N282:N289" si="56">L282+M282</f>
        <v>0</v>
      </c>
    </row>
    <row r="283" spans="1:14">
      <c r="A283" s="225"/>
      <c r="B283" s="225"/>
      <c r="C283" s="6" t="s">
        <v>51</v>
      </c>
      <c r="D283" s="6">
        <v>0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48">
        <f t="shared" si="54"/>
        <v>0</v>
      </c>
      <c r="M283" s="48">
        <f t="shared" si="55"/>
        <v>0</v>
      </c>
      <c r="N283" s="48">
        <f t="shared" si="56"/>
        <v>0</v>
      </c>
    </row>
    <row r="284" spans="1:14">
      <c r="A284" s="227" t="s">
        <v>320</v>
      </c>
      <c r="B284" s="227"/>
      <c r="C284" s="50" t="s">
        <v>67</v>
      </c>
      <c r="D284" s="48">
        <f>D255+D278</f>
        <v>327</v>
      </c>
      <c r="E284" s="48">
        <f t="shared" ref="E284:K285" si="57">E255+E278</f>
        <v>201</v>
      </c>
      <c r="F284" s="48">
        <f t="shared" si="57"/>
        <v>613</v>
      </c>
      <c r="G284" s="48">
        <f t="shared" si="57"/>
        <v>359</v>
      </c>
      <c r="H284" s="48">
        <f t="shared" si="57"/>
        <v>69</v>
      </c>
      <c r="I284" s="48">
        <f t="shared" si="57"/>
        <v>20</v>
      </c>
      <c r="J284" s="48">
        <f t="shared" si="57"/>
        <v>6</v>
      </c>
      <c r="K284" s="48">
        <f t="shared" si="57"/>
        <v>0</v>
      </c>
      <c r="L284" s="48">
        <f t="shared" si="54"/>
        <v>1015</v>
      </c>
      <c r="M284" s="48">
        <f t="shared" si="55"/>
        <v>580</v>
      </c>
      <c r="N284" s="48">
        <f t="shared" si="56"/>
        <v>1595</v>
      </c>
    </row>
    <row r="285" spans="1:14">
      <c r="A285" s="227"/>
      <c r="B285" s="227"/>
      <c r="C285" s="50" t="s">
        <v>68</v>
      </c>
      <c r="D285" s="48">
        <f>D256+D279</f>
        <v>19</v>
      </c>
      <c r="E285" s="48">
        <f t="shared" si="57"/>
        <v>23</v>
      </c>
      <c r="F285" s="48">
        <f t="shared" si="57"/>
        <v>102</v>
      </c>
      <c r="G285" s="48">
        <f t="shared" si="57"/>
        <v>91</v>
      </c>
      <c r="H285" s="48">
        <f t="shared" si="57"/>
        <v>0</v>
      </c>
      <c r="I285" s="48">
        <f t="shared" si="57"/>
        <v>0</v>
      </c>
      <c r="J285" s="48">
        <f t="shared" si="57"/>
        <v>11</v>
      </c>
      <c r="K285" s="48">
        <f t="shared" si="57"/>
        <v>3</v>
      </c>
      <c r="L285" s="48">
        <f t="shared" si="54"/>
        <v>132</v>
      </c>
      <c r="M285" s="48">
        <f t="shared" si="55"/>
        <v>117</v>
      </c>
      <c r="N285" s="48">
        <f t="shared" si="56"/>
        <v>249</v>
      </c>
    </row>
    <row r="286" spans="1:14">
      <c r="A286" s="227"/>
      <c r="B286" s="227"/>
      <c r="C286" s="50" t="s">
        <v>6</v>
      </c>
      <c r="D286" s="48">
        <f>D257+D280</f>
        <v>51</v>
      </c>
      <c r="E286" s="48">
        <f>E257+E280</f>
        <v>63</v>
      </c>
      <c r="F286" s="48">
        <f>F257+F280</f>
        <v>262</v>
      </c>
      <c r="G286" s="48">
        <f>G257+G280</f>
        <v>113</v>
      </c>
      <c r="H286" s="48">
        <v>0</v>
      </c>
      <c r="I286" s="48">
        <v>0</v>
      </c>
      <c r="J286" s="48">
        <f>J257+J280</f>
        <v>1</v>
      </c>
      <c r="K286" s="48">
        <f>K257+K280</f>
        <v>0</v>
      </c>
      <c r="L286" s="48">
        <f t="shared" si="54"/>
        <v>314</v>
      </c>
      <c r="M286" s="48">
        <f t="shared" si="55"/>
        <v>176</v>
      </c>
      <c r="N286" s="48">
        <f t="shared" si="56"/>
        <v>490</v>
      </c>
    </row>
    <row r="287" spans="1:14">
      <c r="A287" s="227"/>
      <c r="B287" s="227"/>
      <c r="C287" s="50" t="s">
        <v>60</v>
      </c>
      <c r="D287" s="48">
        <f t="shared" ref="D287:K287" si="58">D281+D258</f>
        <v>57</v>
      </c>
      <c r="E287" s="48">
        <f t="shared" si="58"/>
        <v>23</v>
      </c>
      <c r="F287" s="48">
        <f t="shared" si="58"/>
        <v>91</v>
      </c>
      <c r="G287" s="48">
        <f t="shared" si="58"/>
        <v>38</v>
      </c>
      <c r="H287" s="48">
        <f t="shared" si="58"/>
        <v>0</v>
      </c>
      <c r="I287" s="48">
        <f t="shared" si="58"/>
        <v>0</v>
      </c>
      <c r="J287" s="48">
        <f t="shared" si="58"/>
        <v>1</v>
      </c>
      <c r="K287" s="48">
        <f t="shared" si="58"/>
        <v>0</v>
      </c>
      <c r="L287" s="48">
        <f t="shared" si="54"/>
        <v>149</v>
      </c>
      <c r="M287" s="48">
        <f t="shared" si="55"/>
        <v>61</v>
      </c>
      <c r="N287" s="48">
        <f t="shared" si="56"/>
        <v>210</v>
      </c>
    </row>
    <row r="288" spans="1:14">
      <c r="A288" s="227"/>
      <c r="B288" s="227"/>
      <c r="C288" s="50" t="s">
        <v>12</v>
      </c>
      <c r="D288" s="48">
        <f>D282+D259</f>
        <v>0</v>
      </c>
      <c r="E288" s="48">
        <f>E282+E259</f>
        <v>0</v>
      </c>
      <c r="F288" s="48">
        <f>F282+F259</f>
        <v>13</v>
      </c>
      <c r="G288" s="48">
        <f>G282+G259</f>
        <v>3</v>
      </c>
      <c r="H288" s="48">
        <v>0</v>
      </c>
      <c r="I288" s="48">
        <v>0</v>
      </c>
      <c r="J288" s="48">
        <f>J282+J259</f>
        <v>0</v>
      </c>
      <c r="K288" s="48">
        <f>K282+K259</f>
        <v>0</v>
      </c>
      <c r="L288" s="48">
        <f t="shared" si="54"/>
        <v>13</v>
      </c>
      <c r="M288" s="48">
        <f t="shared" si="55"/>
        <v>3</v>
      </c>
      <c r="N288" s="48">
        <f t="shared" si="56"/>
        <v>16</v>
      </c>
    </row>
    <row r="289" spans="1:14">
      <c r="A289" s="227"/>
      <c r="B289" s="227"/>
      <c r="C289" s="50" t="s">
        <v>51</v>
      </c>
      <c r="D289" s="48">
        <f>SUM(D284:D288)</f>
        <v>454</v>
      </c>
      <c r="E289" s="48">
        <f t="shared" ref="E289:K289" si="59">SUM(E284:E288)</f>
        <v>310</v>
      </c>
      <c r="F289" s="48">
        <f t="shared" si="59"/>
        <v>1081</v>
      </c>
      <c r="G289" s="48">
        <f t="shared" si="59"/>
        <v>604</v>
      </c>
      <c r="H289" s="48">
        <f t="shared" si="59"/>
        <v>69</v>
      </c>
      <c r="I289" s="48">
        <f t="shared" si="59"/>
        <v>20</v>
      </c>
      <c r="J289" s="48">
        <f t="shared" si="59"/>
        <v>19</v>
      </c>
      <c r="K289" s="48">
        <f t="shared" si="59"/>
        <v>3</v>
      </c>
      <c r="L289" s="48">
        <f t="shared" si="54"/>
        <v>1623</v>
      </c>
      <c r="M289" s="48">
        <f t="shared" si="55"/>
        <v>937</v>
      </c>
      <c r="N289" s="48">
        <f t="shared" si="56"/>
        <v>2560</v>
      </c>
    </row>
    <row r="292" spans="1:14">
      <c r="C292" s="2" t="s">
        <v>67</v>
      </c>
      <c r="D292" s="2">
        <v>327</v>
      </c>
      <c r="E292" s="2">
        <v>201</v>
      </c>
      <c r="F292" s="2">
        <v>613</v>
      </c>
      <c r="G292" s="2">
        <v>359</v>
      </c>
      <c r="H292" s="45">
        <v>69</v>
      </c>
      <c r="I292" s="45">
        <v>20</v>
      </c>
      <c r="J292" s="2">
        <v>6</v>
      </c>
      <c r="K292" s="2">
        <v>0</v>
      </c>
      <c r="L292" s="2">
        <v>1015</v>
      </c>
      <c r="M292" s="2">
        <v>580</v>
      </c>
      <c r="N292" s="2">
        <v>1595</v>
      </c>
    </row>
    <row r="293" spans="1:14">
      <c r="C293" s="2" t="s">
        <v>68</v>
      </c>
      <c r="D293" s="2">
        <v>19</v>
      </c>
      <c r="E293" s="2">
        <v>23</v>
      </c>
      <c r="F293" s="2">
        <v>102</v>
      </c>
      <c r="G293" s="2">
        <v>91</v>
      </c>
      <c r="H293" s="45">
        <v>0</v>
      </c>
      <c r="I293" s="45">
        <v>0</v>
      </c>
      <c r="J293" s="2">
        <v>11</v>
      </c>
      <c r="K293" s="2">
        <v>3</v>
      </c>
      <c r="L293" s="2">
        <v>132</v>
      </c>
      <c r="M293" s="2">
        <v>117</v>
      </c>
      <c r="N293" s="2">
        <v>249</v>
      </c>
    </row>
    <row r="294" spans="1:14">
      <c r="C294" s="2" t="s">
        <v>6</v>
      </c>
      <c r="D294" s="2">
        <v>51</v>
      </c>
      <c r="E294" s="2">
        <v>63</v>
      </c>
      <c r="F294" s="2">
        <v>262</v>
      </c>
      <c r="G294" s="2">
        <v>113</v>
      </c>
      <c r="J294" s="2">
        <v>1</v>
      </c>
      <c r="K294" s="2">
        <v>0</v>
      </c>
      <c r="L294" s="2">
        <v>314</v>
      </c>
      <c r="M294" s="2">
        <v>176</v>
      </c>
      <c r="N294" s="2">
        <v>490</v>
      </c>
    </row>
    <row r="295" spans="1:14">
      <c r="C295" s="2" t="s">
        <v>60</v>
      </c>
      <c r="D295" s="2">
        <v>57</v>
      </c>
      <c r="E295" s="2">
        <v>23</v>
      </c>
      <c r="F295" s="2">
        <v>91</v>
      </c>
      <c r="G295" s="2">
        <v>38</v>
      </c>
      <c r="H295" s="45">
        <v>0</v>
      </c>
      <c r="I295" s="45">
        <v>0</v>
      </c>
      <c r="J295" s="2">
        <v>1</v>
      </c>
      <c r="K295" s="2">
        <v>0</v>
      </c>
      <c r="L295" s="2">
        <v>149</v>
      </c>
      <c r="M295" s="2">
        <v>61</v>
      </c>
      <c r="N295" s="2">
        <v>210</v>
      </c>
    </row>
  </sheetData>
  <mergeCells count="92">
    <mergeCell ref="A127:B127"/>
    <mergeCell ref="A128:B128"/>
    <mergeCell ref="A119:B119"/>
    <mergeCell ref="A120:B120"/>
    <mergeCell ref="A135:B140"/>
    <mergeCell ref="A129:B134"/>
    <mergeCell ref="A121:B121"/>
    <mergeCell ref="A122:B126"/>
    <mergeCell ref="A1:N1"/>
    <mergeCell ref="A2:B3"/>
    <mergeCell ref="C2:C3"/>
    <mergeCell ref="A106:B111"/>
    <mergeCell ref="A105:B105"/>
    <mergeCell ref="A56:B62"/>
    <mergeCell ref="A63:B68"/>
    <mergeCell ref="D2:E2"/>
    <mergeCell ref="L2:N2"/>
    <mergeCell ref="F2:G2"/>
    <mergeCell ref="J2:K2"/>
    <mergeCell ref="A4:B9"/>
    <mergeCell ref="A10:B14"/>
    <mergeCell ref="A15:B19"/>
    <mergeCell ref="A20:B25"/>
    <mergeCell ref="A26:B30"/>
    <mergeCell ref="A31:B35"/>
    <mergeCell ref="A36:B41"/>
    <mergeCell ref="A43:B45"/>
    <mergeCell ref="A55:B55"/>
    <mergeCell ref="A46:B48"/>
    <mergeCell ref="A49:B54"/>
    <mergeCell ref="A42:B42"/>
    <mergeCell ref="A93:B97"/>
    <mergeCell ref="A98:B100"/>
    <mergeCell ref="A101:B101"/>
    <mergeCell ref="A91:B91"/>
    <mergeCell ref="A92:B92"/>
    <mergeCell ref="H2:I2"/>
    <mergeCell ref="A151:B152"/>
    <mergeCell ref="C151:C152"/>
    <mergeCell ref="D151:E151"/>
    <mergeCell ref="F151:G151"/>
    <mergeCell ref="H151:I151"/>
    <mergeCell ref="A150:N150"/>
    <mergeCell ref="A117:B117"/>
    <mergeCell ref="A118:B118"/>
    <mergeCell ref="A70:B75"/>
    <mergeCell ref="A69:B69"/>
    <mergeCell ref="A102:B104"/>
    <mergeCell ref="A112:B116"/>
    <mergeCell ref="A76:B81"/>
    <mergeCell ref="A82:B87"/>
    <mergeCell ref="A88:B90"/>
    <mergeCell ref="J151:K151"/>
    <mergeCell ref="L151:N151"/>
    <mergeCell ref="A153:B158"/>
    <mergeCell ref="A159:B163"/>
    <mergeCell ref="A164:B168"/>
    <mergeCell ref="A169:B174"/>
    <mergeCell ref="A175:B179"/>
    <mergeCell ref="A180:B184"/>
    <mergeCell ref="A185:B190"/>
    <mergeCell ref="A191:B191"/>
    <mergeCell ref="A192:B194"/>
    <mergeCell ref="A195:B197"/>
    <mergeCell ref="A198:B203"/>
    <mergeCell ref="A204:B204"/>
    <mergeCell ref="A205:B211"/>
    <mergeCell ref="A212:B217"/>
    <mergeCell ref="A218:B218"/>
    <mergeCell ref="A219:B224"/>
    <mergeCell ref="A225:B230"/>
    <mergeCell ref="A231:B236"/>
    <mergeCell ref="A237:B239"/>
    <mergeCell ref="A240:B240"/>
    <mergeCell ref="A241:B241"/>
    <mergeCell ref="A242:B246"/>
    <mergeCell ref="A247:B249"/>
    <mergeCell ref="A250:B250"/>
    <mergeCell ref="A251:B253"/>
    <mergeCell ref="A254:B254"/>
    <mergeCell ref="A255:B260"/>
    <mergeCell ref="A261:B265"/>
    <mergeCell ref="A266:B266"/>
    <mergeCell ref="A267:B267"/>
    <mergeCell ref="A268:B268"/>
    <mergeCell ref="A269:B269"/>
    <mergeCell ref="A270:B270"/>
    <mergeCell ref="A271:B275"/>
    <mergeCell ref="A276:B276"/>
    <mergeCell ref="A277:B277"/>
    <mergeCell ref="A278:B283"/>
    <mergeCell ref="A284:B289"/>
  </mergeCells>
  <printOptions horizontalCentered="1" verticalCentered="1"/>
  <pageMargins left="7.874015748031496E-2" right="0.35433070866141736" top="0" bottom="0.19685039370078741" header="0" footer="0"/>
  <pageSetup paperSize="9" scale="75" fitToHeight="0" orientation="portrait" horizontalDpi="200" verticalDpi="200" r:id="rId1"/>
  <rowBreaks count="4" manualBreakCount="4">
    <brk id="35" max="13" man="1"/>
    <brk id="69" max="13" man="1"/>
    <brk id="105" max="13" man="1"/>
    <brk id="14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0"/>
  <sheetViews>
    <sheetView rightToLeft="1" view="pageBreakPreview" topLeftCell="A5" zoomScale="70" zoomScaleNormal="80" zoomScaleSheetLayoutView="70" workbookViewId="0">
      <selection activeCell="N15" sqref="N15:N18"/>
    </sheetView>
  </sheetViews>
  <sheetFormatPr defaultColWidth="9" defaultRowHeight="27.75"/>
  <cols>
    <col min="1" max="1" width="14.875" style="4" customWidth="1"/>
    <col min="2" max="2" width="12" style="4" customWidth="1"/>
    <col min="3" max="3" width="11.375" style="45" bestFit="1" customWidth="1"/>
    <col min="4" max="6" width="7.875" style="45" bestFit="1" customWidth="1"/>
    <col min="7" max="10" width="7" style="45" customWidth="1"/>
    <col min="11" max="11" width="5.625" style="45" customWidth="1"/>
    <col min="12" max="12" width="8.375" style="45" customWidth="1"/>
    <col min="13" max="13" width="7" style="45" customWidth="1"/>
    <col min="14" max="14" width="8.375" style="45" bestFit="1" customWidth="1"/>
    <col min="15" max="15" width="9" style="45"/>
    <col min="16" max="16" width="11" style="45" customWidth="1"/>
    <col min="17" max="16384" width="9" style="45"/>
  </cols>
  <sheetData>
    <row r="1" spans="1:14">
      <c r="A1" s="230" t="s">
        <v>404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1:14">
      <c r="A2" s="229" t="s">
        <v>0</v>
      </c>
      <c r="B2" s="229"/>
      <c r="C2" s="229" t="s">
        <v>1</v>
      </c>
      <c r="D2" s="229" t="s">
        <v>52</v>
      </c>
      <c r="E2" s="229"/>
      <c r="F2" s="229" t="s">
        <v>53</v>
      </c>
      <c r="G2" s="229"/>
      <c r="H2" s="229" t="s">
        <v>351</v>
      </c>
      <c r="I2" s="229"/>
      <c r="J2" s="229" t="s">
        <v>54</v>
      </c>
      <c r="K2" s="229"/>
      <c r="L2" s="229" t="s">
        <v>51</v>
      </c>
      <c r="M2" s="229"/>
      <c r="N2" s="229"/>
    </row>
    <row r="3" spans="1:14">
      <c r="A3" s="229"/>
      <c r="B3" s="229"/>
      <c r="C3" s="229"/>
      <c r="D3" s="176" t="s">
        <v>246</v>
      </c>
      <c r="E3" s="176" t="s">
        <v>247</v>
      </c>
      <c r="F3" s="176" t="s">
        <v>246</v>
      </c>
      <c r="G3" s="176" t="s">
        <v>247</v>
      </c>
      <c r="H3" s="176" t="s">
        <v>246</v>
      </c>
      <c r="I3" s="176" t="s">
        <v>247</v>
      </c>
      <c r="J3" s="176" t="s">
        <v>246</v>
      </c>
      <c r="K3" s="176" t="s">
        <v>247</v>
      </c>
      <c r="L3" s="176" t="s">
        <v>246</v>
      </c>
      <c r="M3" s="176" t="s">
        <v>247</v>
      </c>
      <c r="N3" s="176" t="s">
        <v>248</v>
      </c>
    </row>
    <row r="4" spans="1:14">
      <c r="A4" s="228" t="s">
        <v>3</v>
      </c>
      <c r="B4" s="228"/>
      <c r="C4" s="183" t="s">
        <v>4</v>
      </c>
      <c r="D4" s="183">
        <v>0</v>
      </c>
      <c r="E4" s="183">
        <v>0</v>
      </c>
      <c r="F4" s="179">
        <v>134</v>
      </c>
      <c r="G4" s="179">
        <v>66</v>
      </c>
      <c r="H4" s="179">
        <v>0</v>
      </c>
      <c r="I4" s="179">
        <v>0</v>
      </c>
      <c r="J4" s="179">
        <v>6</v>
      </c>
      <c r="K4" s="179">
        <v>4</v>
      </c>
      <c r="L4" s="176">
        <f>J4+H4+F4+D4</f>
        <v>140</v>
      </c>
      <c r="M4" s="176">
        <f>K4+I4+G4+E4</f>
        <v>70</v>
      </c>
      <c r="N4" s="176">
        <f>L4+M4</f>
        <v>210</v>
      </c>
    </row>
    <row r="5" spans="1:14">
      <c r="A5" s="228"/>
      <c r="B5" s="228"/>
      <c r="C5" s="183" t="s">
        <v>5</v>
      </c>
      <c r="D5" s="183">
        <v>0</v>
      </c>
      <c r="E5" s="183">
        <v>0</v>
      </c>
      <c r="F5" s="179">
        <v>56</v>
      </c>
      <c r="G5" s="179">
        <v>42</v>
      </c>
      <c r="H5" s="183">
        <v>0</v>
      </c>
      <c r="I5" s="183">
        <v>0</v>
      </c>
      <c r="J5" s="179">
        <v>2</v>
      </c>
      <c r="K5" s="179">
        <v>0</v>
      </c>
      <c r="L5" s="176">
        <f t="shared" ref="L5:M68" si="0">J5+H5+F5+D5</f>
        <v>58</v>
      </c>
      <c r="M5" s="176">
        <f t="shared" si="0"/>
        <v>42</v>
      </c>
      <c r="N5" s="176">
        <f t="shared" ref="N5:N68" si="1">L5+M5</f>
        <v>100</v>
      </c>
    </row>
    <row r="6" spans="1:14">
      <c r="A6" s="228"/>
      <c r="B6" s="228"/>
      <c r="C6" s="183" t="s">
        <v>6</v>
      </c>
      <c r="D6" s="183">
        <v>0</v>
      </c>
      <c r="E6" s="183">
        <v>0</v>
      </c>
      <c r="F6" s="184">
        <v>16</v>
      </c>
      <c r="G6" s="184">
        <v>21</v>
      </c>
      <c r="H6" s="7">
        <v>0</v>
      </c>
      <c r="I6" s="7">
        <v>0</v>
      </c>
      <c r="J6" s="183">
        <v>0</v>
      </c>
      <c r="K6" s="183">
        <v>0</v>
      </c>
      <c r="L6" s="176">
        <f t="shared" si="0"/>
        <v>16</v>
      </c>
      <c r="M6" s="176">
        <f t="shared" si="0"/>
        <v>21</v>
      </c>
      <c r="N6" s="176">
        <f t="shared" si="1"/>
        <v>37</v>
      </c>
    </row>
    <row r="7" spans="1:14">
      <c r="A7" s="228"/>
      <c r="B7" s="228"/>
      <c r="C7" s="183" t="s">
        <v>7</v>
      </c>
      <c r="D7" s="183">
        <v>0</v>
      </c>
      <c r="E7" s="183">
        <v>0</v>
      </c>
      <c r="F7" s="183">
        <v>0</v>
      </c>
      <c r="G7" s="183">
        <v>0</v>
      </c>
      <c r="H7" s="183">
        <v>0</v>
      </c>
      <c r="I7" s="183">
        <v>0</v>
      </c>
      <c r="J7" s="183">
        <v>0</v>
      </c>
      <c r="K7" s="183">
        <v>0</v>
      </c>
      <c r="L7" s="176">
        <f t="shared" si="0"/>
        <v>0</v>
      </c>
      <c r="M7" s="176">
        <f t="shared" si="0"/>
        <v>0</v>
      </c>
      <c r="N7" s="176">
        <f t="shared" si="1"/>
        <v>0</v>
      </c>
    </row>
    <row r="8" spans="1:14">
      <c r="A8" s="228"/>
      <c r="B8" s="228"/>
      <c r="C8" s="183" t="s">
        <v>8</v>
      </c>
      <c r="D8" s="183">
        <v>0</v>
      </c>
      <c r="E8" s="183">
        <v>0</v>
      </c>
      <c r="F8" s="183">
        <v>0</v>
      </c>
      <c r="G8" s="183">
        <v>0</v>
      </c>
      <c r="H8" s="183">
        <v>0</v>
      </c>
      <c r="I8" s="183">
        <v>0</v>
      </c>
      <c r="J8" s="183">
        <v>0</v>
      </c>
      <c r="K8" s="183">
        <v>0</v>
      </c>
      <c r="L8" s="176">
        <f t="shared" si="0"/>
        <v>0</v>
      </c>
      <c r="M8" s="176">
        <f t="shared" si="0"/>
        <v>0</v>
      </c>
      <c r="N8" s="176">
        <f t="shared" si="1"/>
        <v>0</v>
      </c>
    </row>
    <row r="9" spans="1:14">
      <c r="A9" s="228"/>
      <c r="B9" s="228"/>
      <c r="C9" s="177" t="s">
        <v>51</v>
      </c>
      <c r="D9" s="177">
        <f>SUM(D4:D8)</f>
        <v>0</v>
      </c>
      <c r="E9" s="177">
        <f t="shared" ref="E9:K9" si="2">SUM(E4:E8)</f>
        <v>0</v>
      </c>
      <c r="F9" s="177">
        <f t="shared" si="2"/>
        <v>206</v>
      </c>
      <c r="G9" s="177">
        <f t="shared" si="2"/>
        <v>129</v>
      </c>
      <c r="H9" s="177">
        <f t="shared" si="2"/>
        <v>0</v>
      </c>
      <c r="I9" s="177">
        <f t="shared" si="2"/>
        <v>0</v>
      </c>
      <c r="J9" s="177">
        <f t="shared" si="2"/>
        <v>8</v>
      </c>
      <c r="K9" s="177">
        <f t="shared" si="2"/>
        <v>4</v>
      </c>
      <c r="L9" s="176">
        <f t="shared" si="0"/>
        <v>214</v>
      </c>
      <c r="M9" s="176">
        <f t="shared" si="0"/>
        <v>133</v>
      </c>
      <c r="N9" s="176">
        <f t="shared" si="1"/>
        <v>347</v>
      </c>
    </row>
    <row r="10" spans="1:14">
      <c r="A10" s="228" t="s">
        <v>9</v>
      </c>
      <c r="B10" s="228"/>
      <c r="C10" s="183" t="s">
        <v>4</v>
      </c>
      <c r="D10" s="183">
        <v>0</v>
      </c>
      <c r="E10" s="183">
        <v>0</v>
      </c>
      <c r="F10" s="179">
        <v>30</v>
      </c>
      <c r="G10" s="179">
        <v>24</v>
      </c>
      <c r="H10" s="179">
        <v>0</v>
      </c>
      <c r="I10" s="179">
        <v>0</v>
      </c>
      <c r="J10" s="179">
        <v>10</v>
      </c>
      <c r="K10" s="179">
        <v>3</v>
      </c>
      <c r="L10" s="176">
        <f t="shared" si="0"/>
        <v>40</v>
      </c>
      <c r="M10" s="176">
        <f t="shared" si="0"/>
        <v>27</v>
      </c>
      <c r="N10" s="176">
        <f t="shared" si="1"/>
        <v>67</v>
      </c>
    </row>
    <row r="11" spans="1:14">
      <c r="A11" s="228"/>
      <c r="B11" s="228"/>
      <c r="C11" s="183" t="s">
        <v>5</v>
      </c>
      <c r="D11" s="183">
        <v>0</v>
      </c>
      <c r="E11" s="183">
        <v>0</v>
      </c>
      <c r="F11" s="179">
        <v>21</v>
      </c>
      <c r="G11" s="179">
        <v>15</v>
      </c>
      <c r="H11" s="183">
        <v>0</v>
      </c>
      <c r="I11" s="183">
        <v>0</v>
      </c>
      <c r="J11" s="183">
        <v>0</v>
      </c>
      <c r="K11" s="183">
        <v>0</v>
      </c>
      <c r="L11" s="176">
        <f t="shared" si="0"/>
        <v>21</v>
      </c>
      <c r="M11" s="176">
        <f t="shared" si="0"/>
        <v>15</v>
      </c>
      <c r="N11" s="176">
        <f t="shared" si="1"/>
        <v>36</v>
      </c>
    </row>
    <row r="12" spans="1:14">
      <c r="A12" s="228"/>
      <c r="B12" s="228"/>
      <c r="C12" s="183" t="s">
        <v>6</v>
      </c>
      <c r="D12" s="183">
        <v>0</v>
      </c>
      <c r="E12" s="183">
        <v>0</v>
      </c>
      <c r="F12" s="184">
        <v>3</v>
      </c>
      <c r="G12" s="184">
        <v>4</v>
      </c>
      <c r="H12" s="7">
        <v>0</v>
      </c>
      <c r="I12" s="7">
        <v>0</v>
      </c>
      <c r="J12" s="183">
        <v>0</v>
      </c>
      <c r="K12" s="183">
        <v>0</v>
      </c>
      <c r="L12" s="176">
        <f t="shared" si="0"/>
        <v>3</v>
      </c>
      <c r="M12" s="176">
        <f t="shared" si="0"/>
        <v>4</v>
      </c>
      <c r="N12" s="176">
        <f t="shared" si="1"/>
        <v>7</v>
      </c>
    </row>
    <row r="13" spans="1:14">
      <c r="A13" s="228"/>
      <c r="B13" s="228"/>
      <c r="C13" s="183" t="s">
        <v>7</v>
      </c>
      <c r="D13" s="179">
        <v>0</v>
      </c>
      <c r="E13" s="179">
        <v>0</v>
      </c>
      <c r="F13" s="100">
        <v>3</v>
      </c>
      <c r="G13" s="100">
        <v>5</v>
      </c>
      <c r="H13" s="179">
        <v>0</v>
      </c>
      <c r="I13" s="179">
        <v>0</v>
      </c>
      <c r="J13" s="179">
        <v>0</v>
      </c>
      <c r="K13" s="179">
        <v>0</v>
      </c>
      <c r="L13" s="176">
        <f t="shared" si="0"/>
        <v>3</v>
      </c>
      <c r="M13" s="176">
        <f t="shared" si="0"/>
        <v>5</v>
      </c>
      <c r="N13" s="176">
        <f t="shared" si="1"/>
        <v>8</v>
      </c>
    </row>
    <row r="14" spans="1:14">
      <c r="A14" s="228"/>
      <c r="B14" s="228"/>
      <c r="C14" s="177" t="s">
        <v>51</v>
      </c>
      <c r="D14" s="177">
        <f t="shared" ref="D14:K14" si="3">SUM(D10:D13)</f>
        <v>0</v>
      </c>
      <c r="E14" s="177">
        <f t="shared" si="3"/>
        <v>0</v>
      </c>
      <c r="F14" s="177">
        <f t="shared" si="3"/>
        <v>57</v>
      </c>
      <c r="G14" s="177">
        <f t="shared" si="3"/>
        <v>48</v>
      </c>
      <c r="H14" s="177">
        <f t="shared" si="3"/>
        <v>0</v>
      </c>
      <c r="I14" s="177">
        <f t="shared" si="3"/>
        <v>0</v>
      </c>
      <c r="J14" s="177">
        <f t="shared" si="3"/>
        <v>10</v>
      </c>
      <c r="K14" s="177">
        <f t="shared" si="3"/>
        <v>3</v>
      </c>
      <c r="L14" s="176">
        <f t="shared" si="0"/>
        <v>67</v>
      </c>
      <c r="M14" s="176">
        <f t="shared" si="0"/>
        <v>51</v>
      </c>
      <c r="N14" s="176">
        <f t="shared" si="1"/>
        <v>118</v>
      </c>
    </row>
    <row r="15" spans="1:14">
      <c r="A15" s="228" t="s">
        <v>10</v>
      </c>
      <c r="B15" s="228"/>
      <c r="C15" s="183" t="s">
        <v>4</v>
      </c>
      <c r="D15" s="183">
        <v>0</v>
      </c>
      <c r="E15" s="183">
        <v>0</v>
      </c>
      <c r="F15" s="179">
        <v>19</v>
      </c>
      <c r="G15" s="179">
        <v>32</v>
      </c>
      <c r="H15" s="179">
        <v>0</v>
      </c>
      <c r="I15" s="179">
        <v>0</v>
      </c>
      <c r="J15" s="183">
        <v>2</v>
      </c>
      <c r="K15" s="183">
        <v>1</v>
      </c>
      <c r="L15" s="176">
        <f t="shared" si="0"/>
        <v>21</v>
      </c>
      <c r="M15" s="176">
        <f t="shared" si="0"/>
        <v>33</v>
      </c>
      <c r="N15" s="176">
        <f t="shared" si="1"/>
        <v>54</v>
      </c>
    </row>
    <row r="16" spans="1:14">
      <c r="A16" s="228"/>
      <c r="B16" s="228"/>
      <c r="C16" s="183" t="s">
        <v>5</v>
      </c>
      <c r="D16" s="183">
        <v>0</v>
      </c>
      <c r="E16" s="183">
        <v>0</v>
      </c>
      <c r="F16" s="179">
        <v>9</v>
      </c>
      <c r="G16" s="179">
        <v>19</v>
      </c>
      <c r="H16" s="183">
        <v>0</v>
      </c>
      <c r="I16" s="183">
        <v>0</v>
      </c>
      <c r="J16" s="179">
        <v>0</v>
      </c>
      <c r="K16" s="179">
        <v>0</v>
      </c>
      <c r="L16" s="176">
        <f t="shared" si="0"/>
        <v>9</v>
      </c>
      <c r="M16" s="176">
        <f t="shared" si="0"/>
        <v>19</v>
      </c>
      <c r="N16" s="176">
        <f t="shared" si="1"/>
        <v>28</v>
      </c>
    </row>
    <row r="17" spans="1:14">
      <c r="A17" s="228"/>
      <c r="B17" s="228"/>
      <c r="C17" s="183" t="s">
        <v>6</v>
      </c>
      <c r="D17" s="183">
        <v>0</v>
      </c>
      <c r="E17" s="183">
        <v>0</v>
      </c>
      <c r="F17" s="184">
        <v>7</v>
      </c>
      <c r="G17" s="184">
        <v>2</v>
      </c>
      <c r="H17" s="7">
        <v>0</v>
      </c>
      <c r="I17" s="7">
        <v>0</v>
      </c>
      <c r="J17" s="183">
        <v>0</v>
      </c>
      <c r="K17" s="183">
        <v>0</v>
      </c>
      <c r="L17" s="176">
        <f t="shared" si="0"/>
        <v>7</v>
      </c>
      <c r="M17" s="176">
        <f t="shared" si="0"/>
        <v>2</v>
      </c>
      <c r="N17" s="176">
        <f t="shared" si="1"/>
        <v>9</v>
      </c>
    </row>
    <row r="18" spans="1:14">
      <c r="A18" s="228"/>
      <c r="B18" s="228"/>
      <c r="C18" s="183" t="s">
        <v>7</v>
      </c>
      <c r="D18" s="183">
        <v>0</v>
      </c>
      <c r="E18" s="183">
        <v>0</v>
      </c>
      <c r="F18" s="183">
        <v>0</v>
      </c>
      <c r="G18" s="183">
        <v>0</v>
      </c>
      <c r="H18" s="183">
        <v>0</v>
      </c>
      <c r="I18" s="183">
        <v>0</v>
      </c>
      <c r="J18" s="183">
        <v>0</v>
      </c>
      <c r="K18" s="183">
        <v>0</v>
      </c>
      <c r="L18" s="176">
        <f t="shared" si="0"/>
        <v>0</v>
      </c>
      <c r="M18" s="176">
        <f t="shared" si="0"/>
        <v>0</v>
      </c>
      <c r="N18" s="176">
        <f t="shared" si="1"/>
        <v>0</v>
      </c>
    </row>
    <row r="19" spans="1:14">
      <c r="A19" s="228"/>
      <c r="B19" s="228"/>
      <c r="C19" s="177" t="s">
        <v>51</v>
      </c>
      <c r="D19" s="177">
        <f>SUM(D15:D18)</f>
        <v>0</v>
      </c>
      <c r="E19" s="177">
        <f t="shared" ref="E19:K19" si="4">SUM(E15:E18)</f>
        <v>0</v>
      </c>
      <c r="F19" s="177">
        <f t="shared" si="4"/>
        <v>35</v>
      </c>
      <c r="G19" s="177">
        <f t="shared" si="4"/>
        <v>53</v>
      </c>
      <c r="H19" s="177">
        <f t="shared" si="4"/>
        <v>0</v>
      </c>
      <c r="I19" s="177">
        <f t="shared" si="4"/>
        <v>0</v>
      </c>
      <c r="J19" s="177">
        <f t="shared" si="4"/>
        <v>2</v>
      </c>
      <c r="K19" s="177">
        <f t="shared" si="4"/>
        <v>1</v>
      </c>
      <c r="L19" s="176">
        <f t="shared" si="0"/>
        <v>37</v>
      </c>
      <c r="M19" s="176">
        <f t="shared" si="0"/>
        <v>54</v>
      </c>
      <c r="N19" s="176">
        <f t="shared" si="1"/>
        <v>91</v>
      </c>
    </row>
    <row r="20" spans="1:14">
      <c r="A20" s="228" t="s">
        <v>55</v>
      </c>
      <c r="B20" s="228"/>
      <c r="C20" s="182" t="s">
        <v>4</v>
      </c>
      <c r="D20" s="183">
        <v>0</v>
      </c>
      <c r="E20" s="183">
        <v>0</v>
      </c>
      <c r="F20" s="179">
        <v>11</v>
      </c>
      <c r="G20" s="179">
        <v>14</v>
      </c>
      <c r="H20" s="179">
        <v>8</v>
      </c>
      <c r="I20" s="179">
        <v>6</v>
      </c>
      <c r="J20" s="179">
        <v>1</v>
      </c>
      <c r="K20" s="179">
        <v>1</v>
      </c>
      <c r="L20" s="176">
        <f t="shared" si="0"/>
        <v>20</v>
      </c>
      <c r="M20" s="176">
        <f t="shared" si="0"/>
        <v>21</v>
      </c>
      <c r="N20" s="176">
        <f t="shared" si="1"/>
        <v>41</v>
      </c>
    </row>
    <row r="21" spans="1:14">
      <c r="A21" s="228"/>
      <c r="B21" s="228"/>
      <c r="C21" s="182" t="s">
        <v>5</v>
      </c>
      <c r="D21" s="183">
        <v>0</v>
      </c>
      <c r="E21" s="183">
        <v>0</v>
      </c>
      <c r="F21" s="179">
        <v>7</v>
      </c>
      <c r="G21" s="179">
        <v>5</v>
      </c>
      <c r="H21" s="183">
        <v>0</v>
      </c>
      <c r="I21" s="183">
        <v>0</v>
      </c>
      <c r="J21" s="179">
        <v>0</v>
      </c>
      <c r="K21" s="179">
        <v>0</v>
      </c>
      <c r="L21" s="176">
        <f t="shared" si="0"/>
        <v>7</v>
      </c>
      <c r="M21" s="176">
        <f t="shared" si="0"/>
        <v>5</v>
      </c>
      <c r="N21" s="176">
        <f t="shared" si="1"/>
        <v>12</v>
      </c>
    </row>
    <row r="22" spans="1:14">
      <c r="A22" s="228"/>
      <c r="B22" s="228"/>
      <c r="C22" s="182" t="s">
        <v>6</v>
      </c>
      <c r="D22" s="183">
        <v>0</v>
      </c>
      <c r="E22" s="183">
        <v>0</v>
      </c>
      <c r="F22" s="184">
        <v>4</v>
      </c>
      <c r="G22" s="184">
        <v>13</v>
      </c>
      <c r="H22" s="7">
        <v>0</v>
      </c>
      <c r="I22" s="7">
        <v>0</v>
      </c>
      <c r="J22" s="184">
        <v>0</v>
      </c>
      <c r="K22" s="184">
        <v>1</v>
      </c>
      <c r="L22" s="176">
        <f t="shared" si="0"/>
        <v>4</v>
      </c>
      <c r="M22" s="176">
        <f t="shared" si="0"/>
        <v>14</v>
      </c>
      <c r="N22" s="176">
        <f t="shared" si="1"/>
        <v>18</v>
      </c>
    </row>
    <row r="23" spans="1:14">
      <c r="A23" s="228"/>
      <c r="B23" s="228"/>
      <c r="C23" s="182" t="s">
        <v>7</v>
      </c>
      <c r="D23" s="183">
        <v>0</v>
      </c>
      <c r="E23" s="183">
        <v>0</v>
      </c>
      <c r="F23" s="100">
        <v>5</v>
      </c>
      <c r="G23" s="100">
        <v>3</v>
      </c>
      <c r="H23" s="179">
        <v>0</v>
      </c>
      <c r="I23" s="179">
        <v>0</v>
      </c>
      <c r="J23" s="100">
        <v>1</v>
      </c>
      <c r="K23" s="100">
        <v>0</v>
      </c>
      <c r="L23" s="176">
        <f t="shared" si="0"/>
        <v>6</v>
      </c>
      <c r="M23" s="176">
        <f t="shared" si="0"/>
        <v>3</v>
      </c>
      <c r="N23" s="176">
        <f t="shared" si="1"/>
        <v>9</v>
      </c>
    </row>
    <row r="24" spans="1:14">
      <c r="A24" s="228"/>
      <c r="B24" s="228"/>
      <c r="C24" s="182" t="s">
        <v>12</v>
      </c>
      <c r="D24" s="183">
        <v>0</v>
      </c>
      <c r="E24" s="183">
        <v>0</v>
      </c>
      <c r="F24" s="183">
        <v>0</v>
      </c>
      <c r="G24" s="183">
        <v>0</v>
      </c>
      <c r="H24" s="183">
        <v>0</v>
      </c>
      <c r="I24" s="183">
        <v>0</v>
      </c>
      <c r="J24" s="183">
        <v>0</v>
      </c>
      <c r="K24" s="183">
        <v>0</v>
      </c>
      <c r="L24" s="176">
        <f t="shared" si="0"/>
        <v>0</v>
      </c>
      <c r="M24" s="176">
        <f t="shared" si="0"/>
        <v>0</v>
      </c>
      <c r="N24" s="176">
        <f t="shared" si="1"/>
        <v>0</v>
      </c>
    </row>
    <row r="25" spans="1:14">
      <c r="A25" s="228"/>
      <c r="B25" s="228"/>
      <c r="C25" s="177" t="s">
        <v>51</v>
      </c>
      <c r="D25" s="177">
        <f>SUM(D20:D24)</f>
        <v>0</v>
      </c>
      <c r="E25" s="177">
        <f t="shared" ref="E25:K25" si="5">SUM(E20:E24)</f>
        <v>0</v>
      </c>
      <c r="F25" s="177">
        <f t="shared" si="5"/>
        <v>27</v>
      </c>
      <c r="G25" s="177">
        <f t="shared" si="5"/>
        <v>35</v>
      </c>
      <c r="H25" s="177">
        <f t="shared" si="5"/>
        <v>8</v>
      </c>
      <c r="I25" s="177">
        <f t="shared" si="5"/>
        <v>6</v>
      </c>
      <c r="J25" s="177">
        <f t="shared" si="5"/>
        <v>2</v>
      </c>
      <c r="K25" s="177">
        <f t="shared" si="5"/>
        <v>2</v>
      </c>
      <c r="L25" s="176">
        <f t="shared" si="0"/>
        <v>37</v>
      </c>
      <c r="M25" s="176">
        <f t="shared" si="0"/>
        <v>43</v>
      </c>
      <c r="N25" s="176">
        <f t="shared" si="1"/>
        <v>80</v>
      </c>
    </row>
    <row r="26" spans="1:14">
      <c r="A26" s="228" t="s">
        <v>13</v>
      </c>
      <c r="B26" s="228"/>
      <c r="C26" s="182" t="s">
        <v>4</v>
      </c>
      <c r="D26" s="183">
        <v>0</v>
      </c>
      <c r="E26" s="183">
        <v>0</v>
      </c>
      <c r="F26" s="179">
        <v>6</v>
      </c>
      <c r="G26" s="179">
        <v>22</v>
      </c>
      <c r="H26" s="179">
        <v>6</v>
      </c>
      <c r="I26" s="179">
        <v>10</v>
      </c>
      <c r="J26" s="179">
        <v>0</v>
      </c>
      <c r="K26" s="179">
        <v>2</v>
      </c>
      <c r="L26" s="176">
        <f t="shared" si="0"/>
        <v>12</v>
      </c>
      <c r="M26" s="176">
        <f t="shared" si="0"/>
        <v>34</v>
      </c>
      <c r="N26" s="176">
        <f t="shared" si="1"/>
        <v>46</v>
      </c>
    </row>
    <row r="27" spans="1:14">
      <c r="A27" s="228"/>
      <c r="B27" s="228"/>
      <c r="C27" s="182" t="s">
        <v>5</v>
      </c>
      <c r="D27" s="183">
        <v>0</v>
      </c>
      <c r="E27" s="183">
        <v>0</v>
      </c>
      <c r="F27" s="179">
        <v>6</v>
      </c>
      <c r="G27" s="179">
        <v>8</v>
      </c>
      <c r="H27" s="183">
        <v>0</v>
      </c>
      <c r="I27" s="183">
        <v>0</v>
      </c>
      <c r="J27" s="179">
        <v>3</v>
      </c>
      <c r="K27" s="179">
        <v>1</v>
      </c>
      <c r="L27" s="176">
        <f t="shared" si="0"/>
        <v>9</v>
      </c>
      <c r="M27" s="176">
        <f t="shared" si="0"/>
        <v>9</v>
      </c>
      <c r="N27" s="176">
        <f t="shared" si="1"/>
        <v>18</v>
      </c>
    </row>
    <row r="28" spans="1:14">
      <c r="A28" s="228"/>
      <c r="B28" s="228"/>
      <c r="C28" s="182" t="s">
        <v>6</v>
      </c>
      <c r="D28" s="183">
        <v>0</v>
      </c>
      <c r="E28" s="183">
        <v>0</v>
      </c>
      <c r="F28" s="184">
        <v>1</v>
      </c>
      <c r="G28" s="184">
        <v>8</v>
      </c>
      <c r="H28" s="7">
        <v>0</v>
      </c>
      <c r="I28" s="7">
        <v>0</v>
      </c>
      <c r="J28" s="183">
        <v>0</v>
      </c>
      <c r="K28" s="183">
        <v>0</v>
      </c>
      <c r="L28" s="176">
        <f t="shared" si="0"/>
        <v>1</v>
      </c>
      <c r="M28" s="176">
        <f t="shared" si="0"/>
        <v>8</v>
      </c>
      <c r="N28" s="176">
        <f t="shared" si="1"/>
        <v>9</v>
      </c>
    </row>
    <row r="29" spans="1:14">
      <c r="A29" s="228"/>
      <c r="B29" s="228"/>
      <c r="C29" s="183" t="s">
        <v>7</v>
      </c>
      <c r="D29" s="183">
        <v>0</v>
      </c>
      <c r="E29" s="183">
        <v>0</v>
      </c>
      <c r="F29" s="100">
        <v>3</v>
      </c>
      <c r="G29" s="100">
        <v>4</v>
      </c>
      <c r="H29" s="179">
        <v>0</v>
      </c>
      <c r="I29" s="179">
        <v>0</v>
      </c>
      <c r="J29" s="179">
        <v>0</v>
      </c>
      <c r="K29" s="179">
        <v>0</v>
      </c>
      <c r="L29" s="176">
        <f t="shared" si="0"/>
        <v>3</v>
      </c>
      <c r="M29" s="176">
        <f t="shared" si="0"/>
        <v>4</v>
      </c>
      <c r="N29" s="176">
        <f t="shared" si="1"/>
        <v>7</v>
      </c>
    </row>
    <row r="30" spans="1:14">
      <c r="A30" s="228"/>
      <c r="B30" s="228"/>
      <c r="C30" s="177" t="s">
        <v>51</v>
      </c>
      <c r="D30" s="177">
        <f>SUM(D26:D29)</f>
        <v>0</v>
      </c>
      <c r="E30" s="177">
        <f t="shared" ref="E30:K30" si="6">SUM(E26:E29)</f>
        <v>0</v>
      </c>
      <c r="F30" s="177">
        <f t="shared" si="6"/>
        <v>16</v>
      </c>
      <c r="G30" s="177">
        <f t="shared" si="6"/>
        <v>42</v>
      </c>
      <c r="H30" s="177">
        <f t="shared" si="6"/>
        <v>6</v>
      </c>
      <c r="I30" s="177">
        <f t="shared" si="6"/>
        <v>10</v>
      </c>
      <c r="J30" s="177">
        <f t="shared" si="6"/>
        <v>3</v>
      </c>
      <c r="K30" s="177">
        <f t="shared" si="6"/>
        <v>3</v>
      </c>
      <c r="L30" s="176">
        <f t="shared" si="0"/>
        <v>25</v>
      </c>
      <c r="M30" s="176">
        <f t="shared" si="0"/>
        <v>55</v>
      </c>
      <c r="N30" s="176">
        <f t="shared" si="1"/>
        <v>80</v>
      </c>
    </row>
    <row r="31" spans="1:14">
      <c r="A31" s="228" t="s">
        <v>184</v>
      </c>
      <c r="B31" s="228"/>
      <c r="C31" s="182" t="s">
        <v>4</v>
      </c>
      <c r="D31" s="183">
        <v>0</v>
      </c>
      <c r="E31" s="183">
        <v>0</v>
      </c>
      <c r="F31" s="179">
        <v>39</v>
      </c>
      <c r="G31" s="179">
        <v>17</v>
      </c>
      <c r="H31" s="183">
        <v>0</v>
      </c>
      <c r="I31" s="183">
        <v>0</v>
      </c>
      <c r="J31" s="179">
        <v>2</v>
      </c>
      <c r="K31" s="179">
        <v>3</v>
      </c>
      <c r="L31" s="176">
        <f t="shared" si="0"/>
        <v>41</v>
      </c>
      <c r="M31" s="176">
        <f t="shared" si="0"/>
        <v>20</v>
      </c>
      <c r="N31" s="176">
        <f t="shared" si="1"/>
        <v>61</v>
      </c>
    </row>
    <row r="32" spans="1:14">
      <c r="A32" s="228"/>
      <c r="B32" s="228"/>
      <c r="C32" s="182" t="s">
        <v>5</v>
      </c>
      <c r="D32" s="183">
        <v>0</v>
      </c>
      <c r="E32" s="183">
        <v>0</v>
      </c>
      <c r="F32" s="183">
        <v>23</v>
      </c>
      <c r="G32" s="183">
        <v>18</v>
      </c>
      <c r="H32" s="183">
        <v>0</v>
      </c>
      <c r="I32" s="183">
        <v>0</v>
      </c>
      <c r="J32" s="183">
        <v>5</v>
      </c>
      <c r="K32" s="183">
        <v>1</v>
      </c>
      <c r="L32" s="176">
        <f t="shared" si="0"/>
        <v>28</v>
      </c>
      <c r="M32" s="176">
        <f t="shared" si="0"/>
        <v>19</v>
      </c>
      <c r="N32" s="176">
        <f t="shared" si="1"/>
        <v>47</v>
      </c>
    </row>
    <row r="33" spans="1:14">
      <c r="A33" s="228"/>
      <c r="B33" s="228"/>
      <c r="C33" s="182" t="s">
        <v>6</v>
      </c>
      <c r="D33" s="183">
        <v>0</v>
      </c>
      <c r="E33" s="183">
        <v>0</v>
      </c>
      <c r="F33" s="184">
        <v>15</v>
      </c>
      <c r="G33" s="184">
        <v>13</v>
      </c>
      <c r="H33" s="7">
        <v>0</v>
      </c>
      <c r="I33" s="7">
        <v>0</v>
      </c>
      <c r="J33" s="179">
        <v>0</v>
      </c>
      <c r="K33" s="179">
        <v>0</v>
      </c>
      <c r="L33" s="176">
        <f t="shared" si="0"/>
        <v>15</v>
      </c>
      <c r="M33" s="176">
        <f t="shared" si="0"/>
        <v>13</v>
      </c>
      <c r="N33" s="176">
        <f t="shared" si="1"/>
        <v>28</v>
      </c>
    </row>
    <row r="34" spans="1:14">
      <c r="A34" s="228"/>
      <c r="B34" s="228"/>
      <c r="C34" s="182" t="s">
        <v>7</v>
      </c>
      <c r="D34" s="100">
        <v>10</v>
      </c>
      <c r="E34" s="100">
        <v>2</v>
      </c>
      <c r="F34" s="100">
        <v>7</v>
      </c>
      <c r="G34" s="100">
        <v>2</v>
      </c>
      <c r="H34" s="179">
        <v>0</v>
      </c>
      <c r="I34" s="179">
        <v>0</v>
      </c>
      <c r="J34" s="179">
        <v>0</v>
      </c>
      <c r="K34" s="179">
        <v>0</v>
      </c>
      <c r="L34" s="176">
        <f t="shared" si="0"/>
        <v>17</v>
      </c>
      <c r="M34" s="176">
        <f t="shared" si="0"/>
        <v>4</v>
      </c>
      <c r="N34" s="176">
        <f t="shared" si="1"/>
        <v>21</v>
      </c>
    </row>
    <row r="35" spans="1:14">
      <c r="A35" s="228"/>
      <c r="B35" s="228"/>
      <c r="C35" s="177" t="s">
        <v>51</v>
      </c>
      <c r="D35" s="177">
        <f>SUM(D31:D34)</f>
        <v>10</v>
      </c>
      <c r="E35" s="177">
        <f t="shared" ref="E35:K35" si="7">SUM(E31:E34)</f>
        <v>2</v>
      </c>
      <c r="F35" s="177">
        <f t="shared" si="7"/>
        <v>84</v>
      </c>
      <c r="G35" s="177">
        <f t="shared" si="7"/>
        <v>50</v>
      </c>
      <c r="H35" s="177">
        <f t="shared" si="7"/>
        <v>0</v>
      </c>
      <c r="I35" s="177">
        <f t="shared" si="7"/>
        <v>0</v>
      </c>
      <c r="J35" s="177">
        <f t="shared" si="7"/>
        <v>7</v>
      </c>
      <c r="K35" s="177">
        <f t="shared" si="7"/>
        <v>4</v>
      </c>
      <c r="L35" s="176">
        <f t="shared" si="0"/>
        <v>101</v>
      </c>
      <c r="M35" s="176">
        <f t="shared" si="0"/>
        <v>56</v>
      </c>
      <c r="N35" s="176">
        <f t="shared" si="1"/>
        <v>157</v>
      </c>
    </row>
    <row r="36" spans="1:14">
      <c r="A36" s="228" t="s">
        <v>15</v>
      </c>
      <c r="B36" s="228"/>
      <c r="C36" s="182" t="s">
        <v>4</v>
      </c>
      <c r="D36" s="183">
        <v>0</v>
      </c>
      <c r="E36" s="183">
        <v>0</v>
      </c>
      <c r="F36" s="179">
        <v>14</v>
      </c>
      <c r="G36" s="179">
        <v>3</v>
      </c>
      <c r="H36" s="183">
        <v>0</v>
      </c>
      <c r="I36" s="183">
        <v>0</v>
      </c>
      <c r="J36" s="179">
        <v>0</v>
      </c>
      <c r="K36" s="179">
        <v>0</v>
      </c>
      <c r="L36" s="176">
        <f t="shared" si="0"/>
        <v>14</v>
      </c>
      <c r="M36" s="176">
        <f t="shared" si="0"/>
        <v>3</v>
      </c>
      <c r="N36" s="176">
        <f t="shared" si="1"/>
        <v>17</v>
      </c>
    </row>
    <row r="37" spans="1:14">
      <c r="A37" s="228"/>
      <c r="B37" s="228"/>
      <c r="C37" s="183" t="s">
        <v>5</v>
      </c>
      <c r="D37" s="183">
        <v>0</v>
      </c>
      <c r="E37" s="183">
        <v>0</v>
      </c>
      <c r="F37" s="179">
        <v>0</v>
      </c>
      <c r="G37" s="179">
        <v>0</v>
      </c>
      <c r="H37" s="183">
        <v>0</v>
      </c>
      <c r="I37" s="183">
        <v>0</v>
      </c>
      <c r="J37" s="183">
        <v>0</v>
      </c>
      <c r="K37" s="183">
        <v>0</v>
      </c>
      <c r="L37" s="176">
        <f t="shared" si="0"/>
        <v>0</v>
      </c>
      <c r="M37" s="176">
        <f t="shared" si="0"/>
        <v>0</v>
      </c>
      <c r="N37" s="176">
        <f t="shared" si="1"/>
        <v>0</v>
      </c>
    </row>
    <row r="38" spans="1:14">
      <c r="A38" s="228"/>
      <c r="B38" s="228"/>
      <c r="C38" s="183" t="s">
        <v>6</v>
      </c>
      <c r="D38" s="183">
        <v>0</v>
      </c>
      <c r="E38" s="183">
        <v>0</v>
      </c>
      <c r="F38" s="184">
        <v>2</v>
      </c>
      <c r="G38" s="184">
        <v>4</v>
      </c>
      <c r="H38" s="7">
        <v>0</v>
      </c>
      <c r="I38" s="7">
        <v>0</v>
      </c>
      <c r="J38" s="183">
        <v>0</v>
      </c>
      <c r="K38" s="183">
        <v>0</v>
      </c>
      <c r="L38" s="176">
        <f t="shared" si="0"/>
        <v>2</v>
      </c>
      <c r="M38" s="176">
        <f t="shared" si="0"/>
        <v>4</v>
      </c>
      <c r="N38" s="176">
        <f t="shared" si="1"/>
        <v>6</v>
      </c>
    </row>
    <row r="39" spans="1:14">
      <c r="A39" s="228"/>
      <c r="B39" s="228"/>
      <c r="C39" s="183" t="s">
        <v>7</v>
      </c>
      <c r="D39" s="183">
        <v>0</v>
      </c>
      <c r="E39" s="183">
        <v>0</v>
      </c>
      <c r="F39" s="179">
        <v>0</v>
      </c>
      <c r="G39" s="179">
        <v>0</v>
      </c>
      <c r="H39" s="183">
        <v>0</v>
      </c>
      <c r="I39" s="183">
        <v>0</v>
      </c>
      <c r="J39" s="183">
        <v>0</v>
      </c>
      <c r="K39" s="183">
        <v>0</v>
      </c>
      <c r="L39" s="176">
        <f t="shared" si="0"/>
        <v>0</v>
      </c>
      <c r="M39" s="176">
        <f t="shared" si="0"/>
        <v>0</v>
      </c>
      <c r="N39" s="176">
        <f t="shared" si="1"/>
        <v>0</v>
      </c>
    </row>
    <row r="40" spans="1:14">
      <c r="A40" s="228"/>
      <c r="B40" s="228"/>
      <c r="C40" s="182" t="s">
        <v>8</v>
      </c>
      <c r="D40" s="183">
        <v>0</v>
      </c>
      <c r="E40" s="183">
        <v>0</v>
      </c>
      <c r="F40" s="183">
        <v>0</v>
      </c>
      <c r="G40" s="183">
        <v>0</v>
      </c>
      <c r="H40" s="183">
        <v>0</v>
      </c>
      <c r="I40" s="183">
        <v>0</v>
      </c>
      <c r="J40" s="183">
        <v>0</v>
      </c>
      <c r="K40" s="183">
        <v>0</v>
      </c>
      <c r="L40" s="176">
        <f t="shared" si="0"/>
        <v>0</v>
      </c>
      <c r="M40" s="176">
        <f t="shared" si="0"/>
        <v>0</v>
      </c>
      <c r="N40" s="176">
        <f t="shared" si="1"/>
        <v>0</v>
      </c>
    </row>
    <row r="41" spans="1:14">
      <c r="A41" s="228"/>
      <c r="B41" s="228"/>
      <c r="C41" s="177" t="s">
        <v>51</v>
      </c>
      <c r="D41" s="177">
        <f>SUM(D36:D40)</f>
        <v>0</v>
      </c>
      <c r="E41" s="177">
        <f t="shared" ref="E41:K41" si="8">SUM(E36:E40)</f>
        <v>0</v>
      </c>
      <c r="F41" s="177">
        <f t="shared" si="8"/>
        <v>16</v>
      </c>
      <c r="G41" s="177">
        <f t="shared" si="8"/>
        <v>7</v>
      </c>
      <c r="H41" s="177">
        <f t="shared" si="8"/>
        <v>0</v>
      </c>
      <c r="I41" s="177">
        <f t="shared" si="8"/>
        <v>0</v>
      </c>
      <c r="J41" s="177">
        <f t="shared" si="8"/>
        <v>0</v>
      </c>
      <c r="K41" s="177">
        <f t="shared" si="8"/>
        <v>0</v>
      </c>
      <c r="L41" s="176">
        <f t="shared" si="0"/>
        <v>16</v>
      </c>
      <c r="M41" s="176">
        <f t="shared" si="0"/>
        <v>7</v>
      </c>
      <c r="N41" s="176">
        <f t="shared" si="1"/>
        <v>23</v>
      </c>
    </row>
    <row r="42" spans="1:14">
      <c r="A42" s="228" t="s">
        <v>56</v>
      </c>
      <c r="B42" s="228"/>
      <c r="C42" s="183" t="s">
        <v>6</v>
      </c>
      <c r="D42" s="183">
        <v>0</v>
      </c>
      <c r="E42" s="183">
        <v>0</v>
      </c>
      <c r="F42" s="7">
        <v>0</v>
      </c>
      <c r="G42" s="7">
        <v>0</v>
      </c>
      <c r="H42" s="7">
        <v>0</v>
      </c>
      <c r="I42" s="7">
        <v>0</v>
      </c>
      <c r="J42" s="183">
        <v>0</v>
      </c>
      <c r="K42" s="183">
        <v>0</v>
      </c>
      <c r="L42" s="176">
        <f t="shared" si="0"/>
        <v>0</v>
      </c>
      <c r="M42" s="176">
        <f t="shared" si="0"/>
        <v>0</v>
      </c>
      <c r="N42" s="176">
        <f t="shared" si="1"/>
        <v>0</v>
      </c>
    </row>
    <row r="43" spans="1:14">
      <c r="A43" s="228" t="s">
        <v>18</v>
      </c>
      <c r="B43" s="228"/>
      <c r="C43" s="183" t="s">
        <v>5</v>
      </c>
      <c r="D43" s="183">
        <v>0</v>
      </c>
      <c r="E43" s="183">
        <v>0</v>
      </c>
      <c r="F43" s="179">
        <v>0</v>
      </c>
      <c r="G43" s="179">
        <v>0</v>
      </c>
      <c r="H43" s="183">
        <v>0</v>
      </c>
      <c r="I43" s="183">
        <v>0</v>
      </c>
      <c r="J43" s="183">
        <v>0</v>
      </c>
      <c r="K43" s="183">
        <v>0</v>
      </c>
      <c r="L43" s="176">
        <f t="shared" si="0"/>
        <v>0</v>
      </c>
      <c r="M43" s="176">
        <f t="shared" si="0"/>
        <v>0</v>
      </c>
      <c r="N43" s="176">
        <f t="shared" si="1"/>
        <v>0</v>
      </c>
    </row>
    <row r="44" spans="1:14">
      <c r="A44" s="228"/>
      <c r="B44" s="228"/>
      <c r="C44" s="183" t="s">
        <v>6</v>
      </c>
      <c r="D44" s="183">
        <v>0</v>
      </c>
      <c r="E44" s="183">
        <v>0</v>
      </c>
      <c r="F44" s="184">
        <v>4</v>
      </c>
      <c r="G44" s="184">
        <v>4</v>
      </c>
      <c r="H44" s="7">
        <v>0</v>
      </c>
      <c r="I44" s="7">
        <v>0</v>
      </c>
      <c r="J44" s="183">
        <v>0</v>
      </c>
      <c r="K44" s="183">
        <v>0</v>
      </c>
      <c r="L44" s="176">
        <f t="shared" si="0"/>
        <v>4</v>
      </c>
      <c r="M44" s="176">
        <f t="shared" si="0"/>
        <v>4</v>
      </c>
      <c r="N44" s="176">
        <f t="shared" si="1"/>
        <v>8</v>
      </c>
    </row>
    <row r="45" spans="1:14">
      <c r="A45" s="228"/>
      <c r="B45" s="228"/>
      <c r="C45" s="177" t="s">
        <v>51</v>
      </c>
      <c r="D45" s="177">
        <f>SUM(D43:D44)</f>
        <v>0</v>
      </c>
      <c r="E45" s="177">
        <f t="shared" ref="E45:K45" si="9">SUM(E43:E44)</f>
        <v>0</v>
      </c>
      <c r="F45" s="177">
        <f t="shared" si="9"/>
        <v>4</v>
      </c>
      <c r="G45" s="177">
        <f t="shared" si="9"/>
        <v>4</v>
      </c>
      <c r="H45" s="177">
        <f t="shared" si="9"/>
        <v>0</v>
      </c>
      <c r="I45" s="177">
        <f t="shared" si="9"/>
        <v>0</v>
      </c>
      <c r="J45" s="177">
        <f t="shared" si="9"/>
        <v>0</v>
      </c>
      <c r="K45" s="177">
        <f t="shared" si="9"/>
        <v>0</v>
      </c>
      <c r="L45" s="176">
        <f t="shared" si="0"/>
        <v>4</v>
      </c>
      <c r="M45" s="176">
        <f t="shared" si="0"/>
        <v>4</v>
      </c>
      <c r="N45" s="176">
        <f t="shared" si="1"/>
        <v>8</v>
      </c>
    </row>
    <row r="46" spans="1:14">
      <c r="A46" s="225" t="s">
        <v>19</v>
      </c>
      <c r="B46" s="225"/>
      <c r="C46" s="182" t="s">
        <v>7</v>
      </c>
      <c r="D46" s="100">
        <v>0</v>
      </c>
      <c r="E46" s="100">
        <v>1</v>
      </c>
      <c r="F46" s="100">
        <v>1</v>
      </c>
      <c r="G46" s="100">
        <v>3</v>
      </c>
      <c r="H46" s="183">
        <v>0</v>
      </c>
      <c r="I46" s="183">
        <v>0</v>
      </c>
      <c r="J46" s="100">
        <v>0</v>
      </c>
      <c r="K46" s="100">
        <v>1</v>
      </c>
      <c r="L46" s="176">
        <f t="shared" si="0"/>
        <v>1</v>
      </c>
      <c r="M46" s="176">
        <f t="shared" si="0"/>
        <v>5</v>
      </c>
      <c r="N46" s="176">
        <f t="shared" si="1"/>
        <v>6</v>
      </c>
    </row>
    <row r="47" spans="1:14">
      <c r="A47" s="225"/>
      <c r="B47" s="225"/>
      <c r="C47" s="182" t="s">
        <v>8</v>
      </c>
      <c r="D47" s="183">
        <v>0</v>
      </c>
      <c r="E47" s="183">
        <v>0</v>
      </c>
      <c r="F47" s="183">
        <v>0</v>
      </c>
      <c r="G47" s="183">
        <v>0</v>
      </c>
      <c r="H47" s="183">
        <v>0</v>
      </c>
      <c r="I47" s="183">
        <v>0</v>
      </c>
      <c r="J47" s="183">
        <v>0</v>
      </c>
      <c r="K47" s="183">
        <v>0</v>
      </c>
      <c r="L47" s="176">
        <f t="shared" si="0"/>
        <v>0</v>
      </c>
      <c r="M47" s="176">
        <f t="shared" si="0"/>
        <v>0</v>
      </c>
      <c r="N47" s="176">
        <f t="shared" si="1"/>
        <v>0</v>
      </c>
    </row>
    <row r="48" spans="1:14">
      <c r="A48" s="225"/>
      <c r="B48" s="225"/>
      <c r="C48" s="177" t="s">
        <v>51</v>
      </c>
      <c r="D48" s="177">
        <f>SUM(D46:D47)</f>
        <v>0</v>
      </c>
      <c r="E48" s="177">
        <f t="shared" ref="E48:K48" si="10">SUM(E46:E47)</f>
        <v>1</v>
      </c>
      <c r="F48" s="177">
        <f t="shared" si="10"/>
        <v>1</v>
      </c>
      <c r="G48" s="177">
        <f t="shared" si="10"/>
        <v>3</v>
      </c>
      <c r="H48" s="177">
        <f t="shared" si="10"/>
        <v>0</v>
      </c>
      <c r="I48" s="177">
        <f t="shared" si="10"/>
        <v>0</v>
      </c>
      <c r="J48" s="177">
        <f t="shared" si="10"/>
        <v>0</v>
      </c>
      <c r="K48" s="177">
        <f t="shared" si="10"/>
        <v>1</v>
      </c>
      <c r="L48" s="176">
        <f t="shared" si="0"/>
        <v>1</v>
      </c>
      <c r="M48" s="176">
        <f t="shared" si="0"/>
        <v>5</v>
      </c>
      <c r="N48" s="176">
        <f t="shared" si="1"/>
        <v>6</v>
      </c>
    </row>
    <row r="49" spans="1:14">
      <c r="A49" s="228" t="s">
        <v>20</v>
      </c>
      <c r="B49" s="228"/>
      <c r="C49" s="182" t="s">
        <v>4</v>
      </c>
      <c r="D49" s="183">
        <v>0</v>
      </c>
      <c r="E49" s="183">
        <v>0</v>
      </c>
      <c r="F49" s="179">
        <v>19</v>
      </c>
      <c r="G49" s="179">
        <v>40</v>
      </c>
      <c r="H49" s="183">
        <v>0</v>
      </c>
      <c r="I49" s="183">
        <v>0</v>
      </c>
      <c r="J49" s="179">
        <v>13</v>
      </c>
      <c r="K49" s="179">
        <v>7</v>
      </c>
      <c r="L49" s="176">
        <f t="shared" si="0"/>
        <v>32</v>
      </c>
      <c r="M49" s="176">
        <f t="shared" si="0"/>
        <v>47</v>
      </c>
      <c r="N49" s="176">
        <f t="shared" si="1"/>
        <v>79</v>
      </c>
    </row>
    <row r="50" spans="1:14">
      <c r="A50" s="228"/>
      <c r="B50" s="228"/>
      <c r="C50" s="183" t="s">
        <v>5</v>
      </c>
      <c r="D50" s="183">
        <v>0</v>
      </c>
      <c r="E50" s="183">
        <v>0</v>
      </c>
      <c r="F50" s="179">
        <v>17</v>
      </c>
      <c r="G50" s="179">
        <v>15</v>
      </c>
      <c r="H50" s="183">
        <v>0</v>
      </c>
      <c r="I50" s="183">
        <v>0</v>
      </c>
      <c r="J50" s="179">
        <v>15</v>
      </c>
      <c r="K50" s="179">
        <v>4</v>
      </c>
      <c r="L50" s="176">
        <f t="shared" si="0"/>
        <v>32</v>
      </c>
      <c r="M50" s="176">
        <f t="shared" si="0"/>
        <v>19</v>
      </c>
      <c r="N50" s="176">
        <f t="shared" si="1"/>
        <v>51</v>
      </c>
    </row>
    <row r="51" spans="1:14">
      <c r="A51" s="228"/>
      <c r="B51" s="228"/>
      <c r="C51" s="183" t="s">
        <v>6</v>
      </c>
      <c r="D51" s="183">
        <v>0</v>
      </c>
      <c r="E51" s="183">
        <v>0</v>
      </c>
      <c r="F51" s="184">
        <v>29</v>
      </c>
      <c r="G51" s="184">
        <v>32</v>
      </c>
      <c r="H51" s="7">
        <v>0</v>
      </c>
      <c r="I51" s="7">
        <v>0</v>
      </c>
      <c r="J51" s="184">
        <v>9</v>
      </c>
      <c r="K51" s="184">
        <v>6</v>
      </c>
      <c r="L51" s="176">
        <f t="shared" si="0"/>
        <v>38</v>
      </c>
      <c r="M51" s="176">
        <f t="shared" si="0"/>
        <v>38</v>
      </c>
      <c r="N51" s="176">
        <f t="shared" si="1"/>
        <v>76</v>
      </c>
    </row>
    <row r="52" spans="1:14">
      <c r="A52" s="228"/>
      <c r="B52" s="228"/>
      <c r="C52" s="183" t="s">
        <v>7</v>
      </c>
      <c r="D52" s="183">
        <v>0</v>
      </c>
      <c r="E52" s="183">
        <v>0</v>
      </c>
      <c r="F52" s="100">
        <v>3</v>
      </c>
      <c r="G52" s="100">
        <v>9</v>
      </c>
      <c r="H52" s="179">
        <v>0</v>
      </c>
      <c r="I52" s="179">
        <v>0</v>
      </c>
      <c r="J52" s="100">
        <v>1</v>
      </c>
      <c r="K52" s="100">
        <v>0</v>
      </c>
      <c r="L52" s="176">
        <f t="shared" si="0"/>
        <v>4</v>
      </c>
      <c r="M52" s="176">
        <f t="shared" si="0"/>
        <v>9</v>
      </c>
      <c r="N52" s="176">
        <f t="shared" si="1"/>
        <v>13</v>
      </c>
    </row>
    <row r="53" spans="1:14">
      <c r="A53" s="228"/>
      <c r="B53" s="228"/>
      <c r="C53" s="183" t="s">
        <v>8</v>
      </c>
      <c r="D53" s="183">
        <v>0</v>
      </c>
      <c r="E53" s="183">
        <v>0</v>
      </c>
      <c r="F53" s="106">
        <v>22</v>
      </c>
      <c r="G53" s="106">
        <v>14</v>
      </c>
      <c r="H53" s="183">
        <v>0</v>
      </c>
      <c r="I53" s="183">
        <v>0</v>
      </c>
      <c r="J53" s="106">
        <v>8</v>
      </c>
      <c r="K53" s="106">
        <v>6</v>
      </c>
      <c r="L53" s="176">
        <f t="shared" si="0"/>
        <v>30</v>
      </c>
      <c r="M53" s="176">
        <f t="shared" si="0"/>
        <v>20</v>
      </c>
      <c r="N53" s="176">
        <f t="shared" si="1"/>
        <v>50</v>
      </c>
    </row>
    <row r="54" spans="1:14">
      <c r="A54" s="228"/>
      <c r="B54" s="228"/>
      <c r="C54" s="177" t="s">
        <v>51</v>
      </c>
      <c r="D54" s="177">
        <f>SUM(D49:D53)</f>
        <v>0</v>
      </c>
      <c r="E54" s="177">
        <f t="shared" ref="E54:K54" si="11">SUM(E49:E53)</f>
        <v>0</v>
      </c>
      <c r="F54" s="177">
        <f t="shared" si="11"/>
        <v>90</v>
      </c>
      <c r="G54" s="177">
        <f t="shared" si="11"/>
        <v>110</v>
      </c>
      <c r="H54" s="177">
        <f t="shared" si="11"/>
        <v>0</v>
      </c>
      <c r="I54" s="177">
        <f t="shared" si="11"/>
        <v>0</v>
      </c>
      <c r="J54" s="177">
        <f t="shared" si="11"/>
        <v>46</v>
      </c>
      <c r="K54" s="177">
        <f t="shared" si="11"/>
        <v>23</v>
      </c>
      <c r="L54" s="176">
        <f t="shared" si="0"/>
        <v>136</v>
      </c>
      <c r="M54" s="176">
        <f t="shared" si="0"/>
        <v>133</v>
      </c>
      <c r="N54" s="176">
        <f t="shared" si="1"/>
        <v>269</v>
      </c>
    </row>
    <row r="55" spans="1:14">
      <c r="A55" s="228" t="s">
        <v>25</v>
      </c>
      <c r="B55" s="228"/>
      <c r="C55" s="183" t="s">
        <v>7</v>
      </c>
      <c r="D55" s="100">
        <v>0</v>
      </c>
      <c r="E55" s="100">
        <v>1</v>
      </c>
      <c r="F55" s="100">
        <v>6</v>
      </c>
      <c r="G55" s="100">
        <v>0</v>
      </c>
      <c r="H55" s="179">
        <v>0</v>
      </c>
      <c r="I55" s="179">
        <v>0</v>
      </c>
      <c r="J55" s="100">
        <v>3</v>
      </c>
      <c r="K55" s="100">
        <v>1</v>
      </c>
      <c r="L55" s="176">
        <f t="shared" si="0"/>
        <v>9</v>
      </c>
      <c r="M55" s="176">
        <f t="shared" si="0"/>
        <v>2</v>
      </c>
      <c r="N55" s="176">
        <f t="shared" si="1"/>
        <v>11</v>
      </c>
    </row>
    <row r="56" spans="1:14">
      <c r="A56" s="228" t="s">
        <v>26</v>
      </c>
      <c r="B56" s="228"/>
      <c r="C56" s="182" t="s">
        <v>4</v>
      </c>
      <c r="D56" s="183">
        <v>0</v>
      </c>
      <c r="E56" s="183">
        <v>0</v>
      </c>
      <c r="F56" s="179">
        <v>42</v>
      </c>
      <c r="G56" s="179">
        <v>30</v>
      </c>
      <c r="H56" s="179">
        <v>12</v>
      </c>
      <c r="I56" s="179">
        <v>3</v>
      </c>
      <c r="J56" s="179">
        <v>14</v>
      </c>
      <c r="K56" s="179">
        <v>8</v>
      </c>
      <c r="L56" s="176">
        <f t="shared" si="0"/>
        <v>68</v>
      </c>
      <c r="M56" s="176">
        <f t="shared" si="0"/>
        <v>41</v>
      </c>
      <c r="N56" s="176">
        <f t="shared" si="1"/>
        <v>109</v>
      </c>
    </row>
    <row r="57" spans="1:14">
      <c r="A57" s="228"/>
      <c r="B57" s="228"/>
      <c r="C57" s="183" t="s">
        <v>5</v>
      </c>
      <c r="D57" s="183">
        <v>4</v>
      </c>
      <c r="E57" s="183">
        <v>1</v>
      </c>
      <c r="F57" s="179">
        <v>22</v>
      </c>
      <c r="G57" s="179">
        <v>7</v>
      </c>
      <c r="H57" s="183">
        <v>0</v>
      </c>
      <c r="I57" s="183">
        <v>0</v>
      </c>
      <c r="J57" s="179">
        <v>17</v>
      </c>
      <c r="K57" s="179">
        <v>4</v>
      </c>
      <c r="L57" s="176">
        <f t="shared" si="0"/>
        <v>43</v>
      </c>
      <c r="M57" s="176">
        <f t="shared" si="0"/>
        <v>12</v>
      </c>
      <c r="N57" s="176">
        <f t="shared" si="1"/>
        <v>55</v>
      </c>
    </row>
    <row r="58" spans="1:14">
      <c r="A58" s="228"/>
      <c r="B58" s="228"/>
      <c r="C58" s="183" t="s">
        <v>6</v>
      </c>
      <c r="D58" s="183">
        <v>0</v>
      </c>
      <c r="E58" s="183">
        <v>0</v>
      </c>
      <c r="F58" s="184">
        <v>13</v>
      </c>
      <c r="G58" s="184">
        <v>18</v>
      </c>
      <c r="H58" s="7">
        <v>0</v>
      </c>
      <c r="I58" s="7">
        <v>0</v>
      </c>
      <c r="J58" s="184">
        <v>3</v>
      </c>
      <c r="K58" s="184">
        <v>1</v>
      </c>
      <c r="L58" s="176">
        <f t="shared" si="0"/>
        <v>16</v>
      </c>
      <c r="M58" s="176">
        <f t="shared" si="0"/>
        <v>19</v>
      </c>
      <c r="N58" s="176">
        <f t="shared" si="1"/>
        <v>35</v>
      </c>
    </row>
    <row r="59" spans="1:14">
      <c r="A59" s="228"/>
      <c r="B59" s="228"/>
      <c r="C59" s="183" t="s">
        <v>7</v>
      </c>
      <c r="D59" s="183"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76">
        <f t="shared" si="0"/>
        <v>0</v>
      </c>
      <c r="M59" s="176">
        <f t="shared" si="0"/>
        <v>0</v>
      </c>
      <c r="N59" s="176">
        <f t="shared" si="1"/>
        <v>0</v>
      </c>
    </row>
    <row r="60" spans="1:14">
      <c r="A60" s="228"/>
      <c r="B60" s="228"/>
      <c r="C60" s="183" t="s">
        <v>8</v>
      </c>
      <c r="D60" s="183">
        <v>0</v>
      </c>
      <c r="E60" s="183">
        <v>0</v>
      </c>
      <c r="F60" s="183">
        <v>0</v>
      </c>
      <c r="G60" s="183">
        <v>0</v>
      </c>
      <c r="H60" s="183">
        <v>0</v>
      </c>
      <c r="I60" s="183">
        <v>0</v>
      </c>
      <c r="J60" s="183">
        <v>0</v>
      </c>
      <c r="K60" s="183">
        <v>0</v>
      </c>
      <c r="L60" s="176">
        <f t="shared" si="0"/>
        <v>0</v>
      </c>
      <c r="M60" s="176">
        <f t="shared" si="0"/>
        <v>0</v>
      </c>
      <c r="N60" s="176">
        <f t="shared" si="1"/>
        <v>0</v>
      </c>
    </row>
    <row r="61" spans="1:14" ht="55.5">
      <c r="A61" s="228"/>
      <c r="B61" s="228"/>
      <c r="C61" s="183" t="s">
        <v>17</v>
      </c>
      <c r="D61" s="183">
        <v>0</v>
      </c>
      <c r="E61" s="183">
        <v>0</v>
      </c>
      <c r="F61" s="184">
        <v>1</v>
      </c>
      <c r="G61" s="184">
        <v>0</v>
      </c>
      <c r="H61" s="183">
        <v>0</v>
      </c>
      <c r="I61" s="183">
        <v>0</v>
      </c>
      <c r="J61" s="183">
        <v>0</v>
      </c>
      <c r="K61" s="183">
        <v>0</v>
      </c>
      <c r="L61" s="176">
        <f t="shared" si="0"/>
        <v>1</v>
      </c>
      <c r="M61" s="176">
        <f t="shared" si="0"/>
        <v>0</v>
      </c>
      <c r="N61" s="176">
        <f t="shared" si="1"/>
        <v>1</v>
      </c>
    </row>
    <row r="62" spans="1:14">
      <c r="A62" s="228"/>
      <c r="B62" s="228"/>
      <c r="C62" s="177" t="s">
        <v>51</v>
      </c>
      <c r="D62" s="177">
        <f>SUM(D56:D61)</f>
        <v>4</v>
      </c>
      <c r="E62" s="177">
        <f t="shared" ref="E62:K62" si="12">SUM(E56:E61)</f>
        <v>1</v>
      </c>
      <c r="F62" s="177">
        <f t="shared" si="12"/>
        <v>78</v>
      </c>
      <c r="G62" s="177">
        <f t="shared" si="12"/>
        <v>55</v>
      </c>
      <c r="H62" s="177">
        <f t="shared" si="12"/>
        <v>12</v>
      </c>
      <c r="I62" s="177">
        <f t="shared" si="12"/>
        <v>3</v>
      </c>
      <c r="J62" s="177">
        <f t="shared" si="12"/>
        <v>34</v>
      </c>
      <c r="K62" s="177">
        <f t="shared" si="12"/>
        <v>13</v>
      </c>
      <c r="L62" s="176">
        <f t="shared" si="0"/>
        <v>128</v>
      </c>
      <c r="M62" s="176">
        <f t="shared" si="0"/>
        <v>72</v>
      </c>
      <c r="N62" s="176">
        <f t="shared" si="1"/>
        <v>200</v>
      </c>
    </row>
    <row r="63" spans="1:14">
      <c r="A63" s="228" t="s">
        <v>183</v>
      </c>
      <c r="B63" s="228"/>
      <c r="C63" s="182" t="s">
        <v>4</v>
      </c>
      <c r="D63" s="179">
        <v>7</v>
      </c>
      <c r="E63" s="179">
        <v>32</v>
      </c>
      <c r="F63" s="179">
        <v>31</v>
      </c>
      <c r="G63" s="179">
        <v>39</v>
      </c>
      <c r="H63" s="183">
        <v>4</v>
      </c>
      <c r="I63" s="183">
        <v>13</v>
      </c>
      <c r="J63" s="179">
        <v>17</v>
      </c>
      <c r="K63" s="179">
        <v>13</v>
      </c>
      <c r="L63" s="176">
        <f t="shared" si="0"/>
        <v>59</v>
      </c>
      <c r="M63" s="176">
        <f t="shared" si="0"/>
        <v>97</v>
      </c>
      <c r="N63" s="176">
        <f t="shared" si="1"/>
        <v>156</v>
      </c>
    </row>
    <row r="64" spans="1:14">
      <c r="A64" s="228"/>
      <c r="B64" s="228"/>
      <c r="C64" s="182" t="s">
        <v>5</v>
      </c>
      <c r="D64" s="183">
        <v>0</v>
      </c>
      <c r="E64" s="183">
        <v>0</v>
      </c>
      <c r="F64" s="179">
        <v>41</v>
      </c>
      <c r="G64" s="179">
        <v>46</v>
      </c>
      <c r="H64" s="183">
        <v>0</v>
      </c>
      <c r="I64" s="183">
        <v>0</v>
      </c>
      <c r="J64" s="179">
        <v>2</v>
      </c>
      <c r="K64" s="179">
        <v>5</v>
      </c>
      <c r="L64" s="176">
        <f t="shared" si="0"/>
        <v>43</v>
      </c>
      <c r="M64" s="176">
        <f t="shared" si="0"/>
        <v>51</v>
      </c>
      <c r="N64" s="176">
        <f t="shared" si="1"/>
        <v>94</v>
      </c>
    </row>
    <row r="65" spans="1:14">
      <c r="A65" s="228"/>
      <c r="B65" s="228"/>
      <c r="C65" s="182" t="s">
        <v>6</v>
      </c>
      <c r="D65" s="183">
        <v>0</v>
      </c>
      <c r="E65" s="183">
        <v>0</v>
      </c>
      <c r="F65" s="184">
        <v>12</v>
      </c>
      <c r="G65" s="184">
        <v>17</v>
      </c>
      <c r="H65" s="7">
        <v>0</v>
      </c>
      <c r="I65" s="7">
        <v>0</v>
      </c>
      <c r="J65" s="184">
        <v>4</v>
      </c>
      <c r="K65" s="184">
        <v>4</v>
      </c>
      <c r="L65" s="176">
        <f t="shared" si="0"/>
        <v>16</v>
      </c>
      <c r="M65" s="176">
        <f t="shared" si="0"/>
        <v>21</v>
      </c>
      <c r="N65" s="176">
        <f t="shared" si="1"/>
        <v>37</v>
      </c>
    </row>
    <row r="66" spans="1:14">
      <c r="A66" s="228"/>
      <c r="B66" s="228"/>
      <c r="C66" s="182" t="s">
        <v>7</v>
      </c>
      <c r="D66" s="100">
        <v>5</v>
      </c>
      <c r="E66" s="100">
        <v>8</v>
      </c>
      <c r="F66" s="100">
        <v>7</v>
      </c>
      <c r="G66" s="100">
        <v>6</v>
      </c>
      <c r="H66" s="179">
        <v>0</v>
      </c>
      <c r="I66" s="179">
        <v>0</v>
      </c>
      <c r="J66" s="100">
        <v>1</v>
      </c>
      <c r="K66" s="100">
        <v>0</v>
      </c>
      <c r="L66" s="176">
        <f t="shared" si="0"/>
        <v>13</v>
      </c>
      <c r="M66" s="176">
        <f t="shared" si="0"/>
        <v>14</v>
      </c>
      <c r="N66" s="176">
        <f t="shared" si="1"/>
        <v>27</v>
      </c>
    </row>
    <row r="67" spans="1:14">
      <c r="A67" s="228"/>
      <c r="B67" s="228"/>
      <c r="C67" s="182" t="s">
        <v>8</v>
      </c>
      <c r="D67" s="183">
        <v>0</v>
      </c>
      <c r="E67" s="183">
        <v>0</v>
      </c>
      <c r="F67" s="183">
        <v>0</v>
      </c>
      <c r="G67" s="183">
        <v>0</v>
      </c>
      <c r="H67" s="183">
        <v>0</v>
      </c>
      <c r="I67" s="183">
        <v>0</v>
      </c>
      <c r="J67" s="183">
        <v>0</v>
      </c>
      <c r="K67" s="183">
        <v>0</v>
      </c>
      <c r="L67" s="176">
        <f t="shared" si="0"/>
        <v>0</v>
      </c>
      <c r="M67" s="176">
        <f t="shared" si="0"/>
        <v>0</v>
      </c>
      <c r="N67" s="176">
        <f t="shared" si="1"/>
        <v>0</v>
      </c>
    </row>
    <row r="68" spans="1:14">
      <c r="A68" s="228"/>
      <c r="B68" s="228"/>
      <c r="C68" s="177" t="s">
        <v>51</v>
      </c>
      <c r="D68" s="177">
        <f>SUM(D63:D67)</f>
        <v>12</v>
      </c>
      <c r="E68" s="177">
        <f t="shared" ref="E68:K68" si="13">SUM(E63:E67)</f>
        <v>40</v>
      </c>
      <c r="F68" s="177">
        <f t="shared" si="13"/>
        <v>91</v>
      </c>
      <c r="G68" s="177">
        <f t="shared" si="13"/>
        <v>108</v>
      </c>
      <c r="H68" s="177">
        <f t="shared" si="13"/>
        <v>4</v>
      </c>
      <c r="I68" s="177">
        <f t="shared" si="13"/>
        <v>13</v>
      </c>
      <c r="J68" s="177">
        <f t="shared" si="13"/>
        <v>24</v>
      </c>
      <c r="K68" s="177">
        <f t="shared" si="13"/>
        <v>22</v>
      </c>
      <c r="L68" s="176">
        <f t="shared" si="0"/>
        <v>131</v>
      </c>
      <c r="M68" s="176">
        <f t="shared" si="0"/>
        <v>183</v>
      </c>
      <c r="N68" s="176">
        <f t="shared" si="1"/>
        <v>314</v>
      </c>
    </row>
    <row r="69" spans="1:14">
      <c r="A69" s="228" t="s">
        <v>179</v>
      </c>
      <c r="B69" s="228"/>
      <c r="C69" s="182" t="s">
        <v>4</v>
      </c>
      <c r="D69" s="183">
        <v>0</v>
      </c>
      <c r="E69" s="183">
        <v>0</v>
      </c>
      <c r="F69" s="183">
        <v>1</v>
      </c>
      <c r="G69" s="183">
        <v>3</v>
      </c>
      <c r="H69" s="183">
        <v>0</v>
      </c>
      <c r="I69" s="183">
        <v>0</v>
      </c>
      <c r="J69" s="183">
        <v>0</v>
      </c>
      <c r="K69" s="183">
        <v>0</v>
      </c>
      <c r="L69" s="176">
        <f t="shared" ref="L69:M132" si="14">J69+H69+F69+D69</f>
        <v>1</v>
      </c>
      <c r="M69" s="176">
        <f t="shared" si="14"/>
        <v>3</v>
      </c>
      <c r="N69" s="176">
        <f t="shared" ref="N69:N132" si="15">L69+M69</f>
        <v>4</v>
      </c>
    </row>
    <row r="70" spans="1:14">
      <c r="A70" s="228" t="s">
        <v>182</v>
      </c>
      <c r="B70" s="228"/>
      <c r="C70" s="182" t="s">
        <v>4</v>
      </c>
      <c r="D70" s="179">
        <v>6</v>
      </c>
      <c r="E70" s="179">
        <v>12</v>
      </c>
      <c r="F70" s="179">
        <v>15</v>
      </c>
      <c r="G70" s="179">
        <v>20</v>
      </c>
      <c r="H70" s="183">
        <v>0</v>
      </c>
      <c r="I70" s="183">
        <v>0</v>
      </c>
      <c r="J70" s="179">
        <v>6</v>
      </c>
      <c r="K70" s="179">
        <v>3</v>
      </c>
      <c r="L70" s="176">
        <f t="shared" si="14"/>
        <v>27</v>
      </c>
      <c r="M70" s="176">
        <f t="shared" si="14"/>
        <v>35</v>
      </c>
      <c r="N70" s="176">
        <f t="shared" si="15"/>
        <v>62</v>
      </c>
    </row>
    <row r="71" spans="1:14">
      <c r="A71" s="228"/>
      <c r="B71" s="228"/>
      <c r="C71" s="182" t="s">
        <v>5</v>
      </c>
      <c r="D71" s="183">
        <v>0</v>
      </c>
      <c r="E71" s="183">
        <v>0</v>
      </c>
      <c r="F71" s="179">
        <v>22</v>
      </c>
      <c r="G71" s="179">
        <v>28</v>
      </c>
      <c r="H71" s="183">
        <v>0</v>
      </c>
      <c r="I71" s="183">
        <v>0</v>
      </c>
      <c r="J71" s="179">
        <v>8</v>
      </c>
      <c r="K71" s="179">
        <v>12</v>
      </c>
      <c r="L71" s="176">
        <f t="shared" si="14"/>
        <v>30</v>
      </c>
      <c r="M71" s="176">
        <f t="shared" si="14"/>
        <v>40</v>
      </c>
      <c r="N71" s="176">
        <f t="shared" si="15"/>
        <v>70</v>
      </c>
    </row>
    <row r="72" spans="1:14">
      <c r="A72" s="228"/>
      <c r="B72" s="228"/>
      <c r="C72" s="182" t="s">
        <v>6</v>
      </c>
      <c r="D72" s="183">
        <v>0</v>
      </c>
      <c r="E72" s="183">
        <v>0</v>
      </c>
      <c r="F72" s="184">
        <v>13</v>
      </c>
      <c r="G72" s="184">
        <v>21</v>
      </c>
      <c r="H72" s="7">
        <v>0</v>
      </c>
      <c r="I72" s="7">
        <v>0</v>
      </c>
      <c r="J72" s="179">
        <v>0</v>
      </c>
      <c r="K72" s="179">
        <v>0</v>
      </c>
      <c r="L72" s="176">
        <f t="shared" si="14"/>
        <v>13</v>
      </c>
      <c r="M72" s="176">
        <f t="shared" si="14"/>
        <v>21</v>
      </c>
      <c r="N72" s="176">
        <f t="shared" si="15"/>
        <v>34</v>
      </c>
    </row>
    <row r="73" spans="1:14">
      <c r="A73" s="228"/>
      <c r="B73" s="228"/>
      <c r="C73" s="182" t="s">
        <v>7</v>
      </c>
      <c r="D73" s="183">
        <v>0</v>
      </c>
      <c r="E73" s="183">
        <v>0</v>
      </c>
      <c r="F73" s="100">
        <v>6</v>
      </c>
      <c r="G73" s="100">
        <v>3</v>
      </c>
      <c r="H73" s="179">
        <v>0</v>
      </c>
      <c r="I73" s="179">
        <v>0</v>
      </c>
      <c r="J73" s="179">
        <v>0</v>
      </c>
      <c r="K73" s="179">
        <v>0</v>
      </c>
      <c r="L73" s="176">
        <f t="shared" si="14"/>
        <v>6</v>
      </c>
      <c r="M73" s="176">
        <f t="shared" si="14"/>
        <v>3</v>
      </c>
      <c r="N73" s="176">
        <f t="shared" si="15"/>
        <v>9</v>
      </c>
    </row>
    <row r="74" spans="1:14">
      <c r="A74" s="228"/>
      <c r="B74" s="228"/>
      <c r="C74" s="182" t="s">
        <v>8</v>
      </c>
      <c r="D74" s="183">
        <v>0</v>
      </c>
      <c r="E74" s="183">
        <v>0</v>
      </c>
      <c r="F74" s="106">
        <v>6</v>
      </c>
      <c r="G74" s="106">
        <v>5</v>
      </c>
      <c r="H74" s="183">
        <v>0</v>
      </c>
      <c r="I74" s="183">
        <v>0</v>
      </c>
      <c r="J74" s="183">
        <v>0</v>
      </c>
      <c r="K74" s="183">
        <v>0</v>
      </c>
      <c r="L74" s="176">
        <f t="shared" si="14"/>
        <v>6</v>
      </c>
      <c r="M74" s="176">
        <f t="shared" si="14"/>
        <v>5</v>
      </c>
      <c r="N74" s="176">
        <f t="shared" si="15"/>
        <v>11</v>
      </c>
    </row>
    <row r="75" spans="1:14">
      <c r="A75" s="228"/>
      <c r="B75" s="228"/>
      <c r="C75" s="177" t="s">
        <v>51</v>
      </c>
      <c r="D75" s="177">
        <f>SUM(D70:D74)</f>
        <v>6</v>
      </c>
      <c r="E75" s="177">
        <f t="shared" ref="E75:K75" si="16">SUM(E70:E74)</f>
        <v>12</v>
      </c>
      <c r="F75" s="177">
        <f t="shared" si="16"/>
        <v>62</v>
      </c>
      <c r="G75" s="177">
        <f t="shared" si="16"/>
        <v>77</v>
      </c>
      <c r="H75" s="177">
        <f t="shared" si="16"/>
        <v>0</v>
      </c>
      <c r="I75" s="177">
        <f t="shared" si="16"/>
        <v>0</v>
      </c>
      <c r="J75" s="177">
        <f t="shared" si="16"/>
        <v>14</v>
      </c>
      <c r="K75" s="177">
        <f t="shared" si="16"/>
        <v>15</v>
      </c>
      <c r="L75" s="176">
        <f t="shared" si="14"/>
        <v>82</v>
      </c>
      <c r="M75" s="176">
        <f t="shared" si="14"/>
        <v>104</v>
      </c>
      <c r="N75" s="176">
        <f t="shared" si="15"/>
        <v>186</v>
      </c>
    </row>
    <row r="76" spans="1:14">
      <c r="A76" s="228" t="s">
        <v>36</v>
      </c>
      <c r="B76" s="228"/>
      <c r="C76" s="182" t="s">
        <v>4</v>
      </c>
      <c r="D76" s="183">
        <v>0</v>
      </c>
      <c r="E76" s="183">
        <v>0</v>
      </c>
      <c r="F76" s="179">
        <v>18</v>
      </c>
      <c r="G76" s="179">
        <v>17</v>
      </c>
      <c r="H76" s="179">
        <v>4</v>
      </c>
      <c r="I76" s="179">
        <v>4</v>
      </c>
      <c r="J76" s="179">
        <v>8</v>
      </c>
      <c r="K76" s="179">
        <v>1</v>
      </c>
      <c r="L76" s="176">
        <f t="shared" si="14"/>
        <v>30</v>
      </c>
      <c r="M76" s="176">
        <f t="shared" si="14"/>
        <v>22</v>
      </c>
      <c r="N76" s="176">
        <f t="shared" si="15"/>
        <v>52</v>
      </c>
    </row>
    <row r="77" spans="1:14">
      <c r="A77" s="228"/>
      <c r="B77" s="228"/>
      <c r="C77" s="183" t="s">
        <v>5</v>
      </c>
      <c r="D77" s="179">
        <v>2</v>
      </c>
      <c r="E77" s="179">
        <v>0</v>
      </c>
      <c r="F77" s="179">
        <v>19</v>
      </c>
      <c r="G77" s="179">
        <v>9</v>
      </c>
      <c r="H77" s="183">
        <v>0</v>
      </c>
      <c r="I77" s="183">
        <v>0</v>
      </c>
      <c r="J77" s="179">
        <v>2</v>
      </c>
      <c r="K77" s="179">
        <v>2</v>
      </c>
      <c r="L77" s="176">
        <f t="shared" si="14"/>
        <v>23</v>
      </c>
      <c r="M77" s="176">
        <f t="shared" si="14"/>
        <v>11</v>
      </c>
      <c r="N77" s="176">
        <f t="shared" si="15"/>
        <v>34</v>
      </c>
    </row>
    <row r="78" spans="1:14">
      <c r="A78" s="228"/>
      <c r="B78" s="228"/>
      <c r="C78" s="183" t="s">
        <v>6</v>
      </c>
      <c r="D78" s="183">
        <v>0</v>
      </c>
      <c r="E78" s="183">
        <v>0</v>
      </c>
      <c r="F78" s="7">
        <v>0</v>
      </c>
      <c r="G78" s="7">
        <v>0</v>
      </c>
      <c r="H78" s="7">
        <v>0</v>
      </c>
      <c r="I78" s="7">
        <v>0</v>
      </c>
      <c r="J78" s="183">
        <v>0</v>
      </c>
      <c r="K78" s="183">
        <v>0</v>
      </c>
      <c r="L78" s="176">
        <f t="shared" si="14"/>
        <v>0</v>
      </c>
      <c r="M78" s="176">
        <f t="shared" si="14"/>
        <v>0</v>
      </c>
      <c r="N78" s="176">
        <f t="shared" si="15"/>
        <v>0</v>
      </c>
    </row>
    <row r="79" spans="1:14">
      <c r="A79" s="228"/>
      <c r="B79" s="228"/>
      <c r="C79" s="183" t="s">
        <v>7</v>
      </c>
      <c r="D79" s="183"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76">
        <f t="shared" si="14"/>
        <v>0</v>
      </c>
      <c r="M79" s="176">
        <f t="shared" si="14"/>
        <v>0</v>
      </c>
      <c r="N79" s="176">
        <f t="shared" si="15"/>
        <v>0</v>
      </c>
    </row>
    <row r="80" spans="1:14">
      <c r="A80" s="228"/>
      <c r="B80" s="228"/>
      <c r="C80" s="183" t="s">
        <v>8</v>
      </c>
      <c r="D80" s="183">
        <v>0</v>
      </c>
      <c r="E80" s="183">
        <v>0</v>
      </c>
      <c r="F80" s="183">
        <v>0</v>
      </c>
      <c r="G80" s="183">
        <v>0</v>
      </c>
      <c r="H80" s="183">
        <v>0</v>
      </c>
      <c r="I80" s="183">
        <v>0</v>
      </c>
      <c r="J80" s="183">
        <v>0</v>
      </c>
      <c r="K80" s="183">
        <v>0</v>
      </c>
      <c r="L80" s="176">
        <f t="shared" si="14"/>
        <v>0</v>
      </c>
      <c r="M80" s="176">
        <f t="shared" si="14"/>
        <v>0</v>
      </c>
      <c r="N80" s="176">
        <f t="shared" si="15"/>
        <v>0</v>
      </c>
    </row>
    <row r="81" spans="1:14">
      <c r="A81" s="228"/>
      <c r="B81" s="228"/>
      <c r="C81" s="177" t="s">
        <v>51</v>
      </c>
      <c r="D81" s="177">
        <f>SUM(D76:D80)</f>
        <v>2</v>
      </c>
      <c r="E81" s="177">
        <f t="shared" ref="E81:K81" si="17">SUM(E76:E80)</f>
        <v>0</v>
      </c>
      <c r="F81" s="177">
        <f t="shared" si="17"/>
        <v>37</v>
      </c>
      <c r="G81" s="177">
        <f t="shared" si="17"/>
        <v>26</v>
      </c>
      <c r="H81" s="177">
        <f t="shared" si="17"/>
        <v>4</v>
      </c>
      <c r="I81" s="177">
        <f t="shared" si="17"/>
        <v>4</v>
      </c>
      <c r="J81" s="177">
        <f t="shared" si="17"/>
        <v>10</v>
      </c>
      <c r="K81" s="177">
        <f t="shared" si="17"/>
        <v>3</v>
      </c>
      <c r="L81" s="176">
        <f t="shared" si="14"/>
        <v>53</v>
      </c>
      <c r="M81" s="176">
        <f t="shared" si="14"/>
        <v>33</v>
      </c>
      <c r="N81" s="176">
        <f t="shared" si="15"/>
        <v>86</v>
      </c>
    </row>
    <row r="82" spans="1:14">
      <c r="A82" s="228" t="s">
        <v>58</v>
      </c>
      <c r="B82" s="228"/>
      <c r="C82" s="182" t="s">
        <v>4</v>
      </c>
      <c r="D82" s="183">
        <v>0</v>
      </c>
      <c r="E82" s="183">
        <v>0</v>
      </c>
      <c r="F82" s="179">
        <v>29</v>
      </c>
      <c r="G82" s="179">
        <v>64</v>
      </c>
      <c r="H82" s="183">
        <v>0</v>
      </c>
      <c r="I82" s="183">
        <v>0</v>
      </c>
      <c r="J82" s="179">
        <v>13</v>
      </c>
      <c r="K82" s="179">
        <v>19</v>
      </c>
      <c r="L82" s="176">
        <f t="shared" si="14"/>
        <v>42</v>
      </c>
      <c r="M82" s="176">
        <f t="shared" si="14"/>
        <v>83</v>
      </c>
      <c r="N82" s="176">
        <f t="shared" si="15"/>
        <v>125</v>
      </c>
    </row>
    <row r="83" spans="1:14">
      <c r="A83" s="228"/>
      <c r="B83" s="228"/>
      <c r="C83" s="182" t="s">
        <v>5</v>
      </c>
      <c r="D83" s="183">
        <v>88</v>
      </c>
      <c r="E83" s="183">
        <v>224</v>
      </c>
      <c r="F83" s="179">
        <v>2</v>
      </c>
      <c r="G83" s="179">
        <v>6</v>
      </c>
      <c r="H83" s="183">
        <v>0</v>
      </c>
      <c r="I83" s="183">
        <v>0</v>
      </c>
      <c r="J83" s="183">
        <v>0</v>
      </c>
      <c r="K83" s="183">
        <v>0</v>
      </c>
      <c r="L83" s="176">
        <f t="shared" si="14"/>
        <v>90</v>
      </c>
      <c r="M83" s="176">
        <f t="shared" si="14"/>
        <v>230</v>
      </c>
      <c r="N83" s="176">
        <f t="shared" si="15"/>
        <v>320</v>
      </c>
    </row>
    <row r="84" spans="1:14">
      <c r="A84" s="228"/>
      <c r="B84" s="228"/>
      <c r="C84" s="182" t="s">
        <v>6</v>
      </c>
      <c r="D84" s="183">
        <v>0</v>
      </c>
      <c r="E84" s="183">
        <v>0</v>
      </c>
      <c r="F84" s="184">
        <v>0</v>
      </c>
      <c r="G84" s="184">
        <v>6</v>
      </c>
      <c r="H84" s="7">
        <v>0</v>
      </c>
      <c r="I84" s="7">
        <v>0</v>
      </c>
      <c r="J84" s="183">
        <v>0</v>
      </c>
      <c r="K84" s="183">
        <v>0</v>
      </c>
      <c r="L84" s="176">
        <f t="shared" si="14"/>
        <v>0</v>
      </c>
      <c r="M84" s="176">
        <f t="shared" si="14"/>
        <v>6</v>
      </c>
      <c r="N84" s="176">
        <f t="shared" si="15"/>
        <v>6</v>
      </c>
    </row>
    <row r="85" spans="1:14">
      <c r="A85" s="228"/>
      <c r="B85" s="228"/>
      <c r="C85" s="182" t="s">
        <v>7</v>
      </c>
      <c r="D85" s="100">
        <v>0</v>
      </c>
      <c r="E85" s="100">
        <v>0</v>
      </c>
      <c r="F85" s="100">
        <v>1</v>
      </c>
      <c r="G85" s="100">
        <v>4</v>
      </c>
      <c r="H85" s="183">
        <v>0</v>
      </c>
      <c r="I85" s="183">
        <v>0</v>
      </c>
      <c r="J85" s="179">
        <v>0</v>
      </c>
      <c r="K85" s="179">
        <v>0</v>
      </c>
      <c r="L85" s="176">
        <f t="shared" si="14"/>
        <v>1</v>
      </c>
      <c r="M85" s="176">
        <f t="shared" si="14"/>
        <v>4</v>
      </c>
      <c r="N85" s="176">
        <f t="shared" si="15"/>
        <v>5</v>
      </c>
    </row>
    <row r="86" spans="1:14">
      <c r="A86" s="228"/>
      <c r="B86" s="228"/>
      <c r="C86" s="182" t="s">
        <v>8</v>
      </c>
      <c r="D86" s="183">
        <v>0</v>
      </c>
      <c r="E86" s="183">
        <v>0</v>
      </c>
      <c r="F86" s="106">
        <v>9</v>
      </c>
      <c r="G86" s="106">
        <v>7</v>
      </c>
      <c r="H86" s="183">
        <v>0</v>
      </c>
      <c r="I86" s="183">
        <v>0</v>
      </c>
      <c r="J86" s="183">
        <v>0</v>
      </c>
      <c r="K86" s="183">
        <v>0</v>
      </c>
      <c r="L86" s="176">
        <f t="shared" si="14"/>
        <v>9</v>
      </c>
      <c r="M86" s="176">
        <f t="shared" si="14"/>
        <v>7</v>
      </c>
      <c r="N86" s="176">
        <f t="shared" si="15"/>
        <v>16</v>
      </c>
    </row>
    <row r="87" spans="1:14">
      <c r="A87" s="228"/>
      <c r="B87" s="228"/>
      <c r="C87" s="177" t="s">
        <v>51</v>
      </c>
      <c r="D87" s="177">
        <f>SUM(D82:D86)</f>
        <v>88</v>
      </c>
      <c r="E87" s="177">
        <f t="shared" ref="E87:K87" si="18">SUM(E82:E86)</f>
        <v>224</v>
      </c>
      <c r="F87" s="177">
        <f t="shared" si="18"/>
        <v>41</v>
      </c>
      <c r="G87" s="177">
        <f t="shared" si="18"/>
        <v>87</v>
      </c>
      <c r="H87" s="177">
        <f t="shared" si="18"/>
        <v>0</v>
      </c>
      <c r="I87" s="177">
        <f t="shared" si="18"/>
        <v>0</v>
      </c>
      <c r="J87" s="177">
        <f t="shared" si="18"/>
        <v>13</v>
      </c>
      <c r="K87" s="177">
        <f t="shared" si="18"/>
        <v>19</v>
      </c>
      <c r="L87" s="176">
        <f t="shared" si="14"/>
        <v>142</v>
      </c>
      <c r="M87" s="176">
        <f t="shared" si="14"/>
        <v>330</v>
      </c>
      <c r="N87" s="176">
        <f t="shared" si="15"/>
        <v>472</v>
      </c>
    </row>
    <row r="88" spans="1:14">
      <c r="A88" s="228" t="s">
        <v>43</v>
      </c>
      <c r="B88" s="228"/>
      <c r="C88" s="182" t="s">
        <v>4</v>
      </c>
      <c r="D88" s="183">
        <v>0</v>
      </c>
      <c r="E88" s="183">
        <v>0</v>
      </c>
      <c r="F88" s="179">
        <v>17</v>
      </c>
      <c r="G88" s="179">
        <v>4</v>
      </c>
      <c r="H88" s="179">
        <v>3</v>
      </c>
      <c r="I88" s="179">
        <v>1</v>
      </c>
      <c r="J88" s="179">
        <v>4</v>
      </c>
      <c r="K88" s="179">
        <v>1</v>
      </c>
      <c r="L88" s="176">
        <f t="shared" si="14"/>
        <v>24</v>
      </c>
      <c r="M88" s="176">
        <f t="shared" si="14"/>
        <v>6</v>
      </c>
      <c r="N88" s="176">
        <f t="shared" si="15"/>
        <v>30</v>
      </c>
    </row>
    <row r="89" spans="1:14">
      <c r="A89" s="228"/>
      <c r="B89" s="228"/>
      <c r="C89" s="183" t="s">
        <v>5</v>
      </c>
      <c r="D89" s="183">
        <v>0</v>
      </c>
      <c r="E89" s="183">
        <v>0</v>
      </c>
      <c r="F89" s="183">
        <v>0</v>
      </c>
      <c r="G89" s="183">
        <v>0</v>
      </c>
      <c r="H89" s="183">
        <v>0</v>
      </c>
      <c r="I89" s="183">
        <v>0</v>
      </c>
      <c r="J89" s="183">
        <v>0</v>
      </c>
      <c r="K89" s="183">
        <v>0</v>
      </c>
      <c r="L89" s="176">
        <f t="shared" si="14"/>
        <v>0</v>
      </c>
      <c r="M89" s="176">
        <f t="shared" si="14"/>
        <v>0</v>
      </c>
      <c r="N89" s="176">
        <f t="shared" si="15"/>
        <v>0</v>
      </c>
    </row>
    <row r="90" spans="1:14">
      <c r="A90" s="228"/>
      <c r="B90" s="228"/>
      <c r="C90" s="177" t="s">
        <v>51</v>
      </c>
      <c r="D90" s="177">
        <f>SUM(D88:D89)</f>
        <v>0</v>
      </c>
      <c r="E90" s="177">
        <f t="shared" ref="E90:K90" si="19">SUM(E88:E89)</f>
        <v>0</v>
      </c>
      <c r="F90" s="177">
        <f t="shared" si="19"/>
        <v>17</v>
      </c>
      <c r="G90" s="177">
        <f t="shared" si="19"/>
        <v>4</v>
      </c>
      <c r="H90" s="177">
        <f t="shared" si="19"/>
        <v>3</v>
      </c>
      <c r="I90" s="177">
        <f t="shared" si="19"/>
        <v>1</v>
      </c>
      <c r="J90" s="177">
        <f t="shared" si="19"/>
        <v>4</v>
      </c>
      <c r="K90" s="177">
        <f t="shared" si="19"/>
        <v>1</v>
      </c>
      <c r="L90" s="176">
        <f t="shared" si="14"/>
        <v>24</v>
      </c>
      <c r="M90" s="176">
        <f t="shared" si="14"/>
        <v>6</v>
      </c>
      <c r="N90" s="176">
        <f t="shared" si="15"/>
        <v>30</v>
      </c>
    </row>
    <row r="91" spans="1:14">
      <c r="A91" s="228" t="s">
        <v>44</v>
      </c>
      <c r="B91" s="228"/>
      <c r="C91" s="182" t="s">
        <v>4</v>
      </c>
      <c r="D91" s="183">
        <v>0</v>
      </c>
      <c r="E91" s="183">
        <v>0</v>
      </c>
      <c r="F91" s="179">
        <v>8</v>
      </c>
      <c r="G91" s="179">
        <v>2</v>
      </c>
      <c r="H91" s="183">
        <v>0</v>
      </c>
      <c r="I91" s="183">
        <v>0</v>
      </c>
      <c r="J91" s="179">
        <v>4</v>
      </c>
      <c r="K91" s="179">
        <v>1</v>
      </c>
      <c r="L91" s="176">
        <f t="shared" si="14"/>
        <v>12</v>
      </c>
      <c r="M91" s="176">
        <f t="shared" si="14"/>
        <v>3</v>
      </c>
      <c r="N91" s="176">
        <f t="shared" si="15"/>
        <v>15</v>
      </c>
    </row>
    <row r="92" spans="1:14">
      <c r="A92" s="228" t="s">
        <v>181</v>
      </c>
      <c r="B92" s="228"/>
      <c r="C92" s="183" t="s">
        <v>7</v>
      </c>
      <c r="D92" s="183">
        <v>0</v>
      </c>
      <c r="E92" s="183">
        <v>0</v>
      </c>
      <c r="F92" s="183">
        <v>0</v>
      </c>
      <c r="G92" s="183">
        <v>0</v>
      </c>
      <c r="H92" s="183">
        <v>0</v>
      </c>
      <c r="I92" s="183">
        <v>0</v>
      </c>
      <c r="J92" s="183">
        <v>0</v>
      </c>
      <c r="K92" s="183">
        <v>0</v>
      </c>
      <c r="L92" s="176">
        <f t="shared" si="14"/>
        <v>0</v>
      </c>
      <c r="M92" s="176">
        <f t="shared" si="14"/>
        <v>0</v>
      </c>
      <c r="N92" s="176">
        <f t="shared" si="15"/>
        <v>0</v>
      </c>
    </row>
    <row r="93" spans="1:14">
      <c r="A93" s="228" t="s">
        <v>46</v>
      </c>
      <c r="B93" s="228"/>
      <c r="C93" s="183" t="s">
        <v>5</v>
      </c>
      <c r="D93" s="183">
        <v>0</v>
      </c>
      <c r="E93" s="183">
        <v>0</v>
      </c>
      <c r="F93" s="183">
        <v>0</v>
      </c>
      <c r="G93" s="183">
        <v>0</v>
      </c>
      <c r="H93" s="183">
        <v>0</v>
      </c>
      <c r="I93" s="183">
        <v>0</v>
      </c>
      <c r="J93" s="183">
        <v>0</v>
      </c>
      <c r="K93" s="183">
        <v>0</v>
      </c>
      <c r="L93" s="176">
        <f t="shared" si="14"/>
        <v>0</v>
      </c>
      <c r="M93" s="176">
        <f t="shared" si="14"/>
        <v>0</v>
      </c>
      <c r="N93" s="176">
        <f t="shared" si="15"/>
        <v>0</v>
      </c>
    </row>
    <row r="94" spans="1:14">
      <c r="A94" s="228"/>
      <c r="B94" s="228"/>
      <c r="C94" s="183" t="s">
        <v>6</v>
      </c>
      <c r="D94" s="183">
        <v>0</v>
      </c>
      <c r="E94" s="183">
        <v>0</v>
      </c>
      <c r="F94" s="184">
        <v>3</v>
      </c>
      <c r="G94" s="184">
        <v>1</v>
      </c>
      <c r="H94" s="7">
        <v>0</v>
      </c>
      <c r="I94" s="7">
        <v>0</v>
      </c>
      <c r="J94" s="179">
        <v>0</v>
      </c>
      <c r="K94" s="179">
        <v>0</v>
      </c>
      <c r="L94" s="176">
        <f t="shared" si="14"/>
        <v>3</v>
      </c>
      <c r="M94" s="176">
        <f t="shared" si="14"/>
        <v>1</v>
      </c>
      <c r="N94" s="176">
        <f t="shared" si="15"/>
        <v>4</v>
      </c>
    </row>
    <row r="95" spans="1:14">
      <c r="A95" s="228"/>
      <c r="B95" s="228"/>
      <c r="C95" s="183" t="s">
        <v>7</v>
      </c>
      <c r="D95" s="183">
        <v>0</v>
      </c>
      <c r="E95" s="183">
        <v>0</v>
      </c>
      <c r="F95" s="183">
        <v>0</v>
      </c>
      <c r="G95" s="183">
        <v>0</v>
      </c>
      <c r="H95" s="183">
        <v>0</v>
      </c>
      <c r="I95" s="183">
        <v>0</v>
      </c>
      <c r="J95" s="183">
        <v>0</v>
      </c>
      <c r="K95" s="183">
        <v>0</v>
      </c>
      <c r="L95" s="176">
        <f t="shared" si="14"/>
        <v>0</v>
      </c>
      <c r="M95" s="176">
        <f t="shared" si="14"/>
        <v>0</v>
      </c>
      <c r="N95" s="176">
        <f t="shared" si="15"/>
        <v>0</v>
      </c>
    </row>
    <row r="96" spans="1:14">
      <c r="A96" s="228"/>
      <c r="B96" s="228"/>
      <c r="C96" s="183" t="s">
        <v>8</v>
      </c>
      <c r="D96" s="183">
        <v>0</v>
      </c>
      <c r="E96" s="183">
        <v>0</v>
      </c>
      <c r="F96" s="183">
        <v>0</v>
      </c>
      <c r="G96" s="183">
        <v>0</v>
      </c>
      <c r="H96" s="183">
        <v>0</v>
      </c>
      <c r="I96" s="183">
        <v>0</v>
      </c>
      <c r="J96" s="183">
        <v>0</v>
      </c>
      <c r="K96" s="183">
        <v>0</v>
      </c>
      <c r="L96" s="176">
        <f t="shared" si="14"/>
        <v>0</v>
      </c>
      <c r="M96" s="176">
        <f t="shared" si="14"/>
        <v>0</v>
      </c>
      <c r="N96" s="176">
        <f t="shared" si="15"/>
        <v>0</v>
      </c>
    </row>
    <row r="97" spans="1:14">
      <c r="A97" s="228"/>
      <c r="B97" s="228"/>
      <c r="C97" s="177" t="s">
        <v>51</v>
      </c>
      <c r="D97" s="177">
        <f>SUM(D93:D96)</f>
        <v>0</v>
      </c>
      <c r="E97" s="177">
        <f t="shared" ref="E97:K97" si="20">SUM(E93:E96)</f>
        <v>0</v>
      </c>
      <c r="F97" s="177">
        <f t="shared" si="20"/>
        <v>3</v>
      </c>
      <c r="G97" s="177">
        <f t="shared" si="20"/>
        <v>1</v>
      </c>
      <c r="H97" s="177">
        <v>0</v>
      </c>
      <c r="I97" s="177">
        <v>0</v>
      </c>
      <c r="J97" s="177">
        <f t="shared" si="20"/>
        <v>0</v>
      </c>
      <c r="K97" s="177">
        <f t="shared" si="20"/>
        <v>0</v>
      </c>
      <c r="L97" s="176">
        <f t="shared" si="14"/>
        <v>3</v>
      </c>
      <c r="M97" s="176">
        <f t="shared" si="14"/>
        <v>1</v>
      </c>
      <c r="N97" s="176">
        <f t="shared" si="15"/>
        <v>4</v>
      </c>
    </row>
    <row r="98" spans="1:14">
      <c r="A98" s="228" t="s">
        <v>47</v>
      </c>
      <c r="B98" s="228"/>
      <c r="C98" s="182" t="s">
        <v>4</v>
      </c>
      <c r="D98" s="183">
        <v>0</v>
      </c>
      <c r="E98" s="183">
        <v>0</v>
      </c>
      <c r="F98" s="179">
        <v>2</v>
      </c>
      <c r="G98" s="179">
        <v>6</v>
      </c>
      <c r="H98" s="183">
        <v>0</v>
      </c>
      <c r="I98" s="183">
        <v>0</v>
      </c>
      <c r="J98" s="179">
        <v>2</v>
      </c>
      <c r="K98" s="179">
        <v>2</v>
      </c>
      <c r="L98" s="176">
        <f t="shared" si="14"/>
        <v>4</v>
      </c>
      <c r="M98" s="176">
        <f t="shared" si="14"/>
        <v>8</v>
      </c>
      <c r="N98" s="176">
        <f t="shared" si="15"/>
        <v>12</v>
      </c>
    </row>
    <row r="99" spans="1:14">
      <c r="A99" s="228"/>
      <c r="B99" s="228"/>
      <c r="C99" s="183" t="s">
        <v>5</v>
      </c>
      <c r="D99" s="183">
        <v>0</v>
      </c>
      <c r="E99" s="183">
        <v>0</v>
      </c>
      <c r="F99" s="183">
        <v>0</v>
      </c>
      <c r="G99" s="183">
        <v>0</v>
      </c>
      <c r="H99" s="183">
        <v>0</v>
      </c>
      <c r="I99" s="183">
        <v>0</v>
      </c>
      <c r="J99" s="183">
        <v>0</v>
      </c>
      <c r="K99" s="183">
        <v>0</v>
      </c>
      <c r="L99" s="176">
        <f t="shared" si="14"/>
        <v>0</v>
      </c>
      <c r="M99" s="176">
        <f t="shared" si="14"/>
        <v>0</v>
      </c>
      <c r="N99" s="176">
        <f t="shared" si="15"/>
        <v>0</v>
      </c>
    </row>
    <row r="100" spans="1:14">
      <c r="A100" s="228"/>
      <c r="B100" s="228"/>
      <c r="C100" s="177" t="s">
        <v>51</v>
      </c>
      <c r="D100" s="177">
        <f>SUM(D98:D99)</f>
        <v>0</v>
      </c>
      <c r="E100" s="177">
        <f t="shared" ref="E100:K100" si="21">SUM(E98:E99)</f>
        <v>0</v>
      </c>
      <c r="F100" s="177">
        <f t="shared" si="21"/>
        <v>2</v>
      </c>
      <c r="G100" s="177">
        <f t="shared" si="21"/>
        <v>6</v>
      </c>
      <c r="H100" s="177">
        <f t="shared" si="21"/>
        <v>0</v>
      </c>
      <c r="I100" s="177">
        <f t="shared" si="21"/>
        <v>0</v>
      </c>
      <c r="J100" s="177">
        <f t="shared" si="21"/>
        <v>2</v>
      </c>
      <c r="K100" s="177">
        <f t="shared" si="21"/>
        <v>2</v>
      </c>
      <c r="L100" s="176">
        <f t="shared" si="14"/>
        <v>4</v>
      </c>
      <c r="M100" s="176">
        <f t="shared" si="14"/>
        <v>8</v>
      </c>
      <c r="N100" s="176">
        <f t="shared" si="15"/>
        <v>12</v>
      </c>
    </row>
    <row r="101" spans="1:14">
      <c r="A101" s="228" t="s">
        <v>48</v>
      </c>
      <c r="B101" s="228"/>
      <c r="C101" s="183" t="s">
        <v>7</v>
      </c>
      <c r="D101" s="183">
        <v>0</v>
      </c>
      <c r="E101" s="183">
        <v>0</v>
      </c>
      <c r="F101" s="183">
        <v>0</v>
      </c>
      <c r="G101" s="183">
        <v>0</v>
      </c>
      <c r="H101" s="183">
        <v>0</v>
      </c>
      <c r="I101" s="183">
        <v>0</v>
      </c>
      <c r="J101" s="183">
        <v>0</v>
      </c>
      <c r="K101" s="183">
        <v>0</v>
      </c>
      <c r="L101" s="176">
        <f t="shared" si="14"/>
        <v>0</v>
      </c>
      <c r="M101" s="176">
        <f t="shared" si="14"/>
        <v>0</v>
      </c>
      <c r="N101" s="176">
        <f t="shared" si="15"/>
        <v>0</v>
      </c>
    </row>
    <row r="102" spans="1:14">
      <c r="A102" s="228" t="s">
        <v>49</v>
      </c>
      <c r="B102" s="228"/>
      <c r="C102" s="183" t="s">
        <v>6</v>
      </c>
      <c r="D102" s="183">
        <v>0</v>
      </c>
      <c r="E102" s="183">
        <v>0</v>
      </c>
      <c r="F102" s="179">
        <v>0</v>
      </c>
      <c r="G102" s="179">
        <v>1</v>
      </c>
      <c r="H102" s="7">
        <v>0</v>
      </c>
      <c r="I102" s="7">
        <v>0</v>
      </c>
      <c r="J102" s="183">
        <v>0</v>
      </c>
      <c r="K102" s="183">
        <v>0</v>
      </c>
      <c r="L102" s="176">
        <f t="shared" si="14"/>
        <v>0</v>
      </c>
      <c r="M102" s="176">
        <f t="shared" si="14"/>
        <v>1</v>
      </c>
      <c r="N102" s="176">
        <f t="shared" si="15"/>
        <v>1</v>
      </c>
    </row>
    <row r="103" spans="1:14">
      <c r="A103" s="228"/>
      <c r="B103" s="228"/>
      <c r="C103" s="183" t="s">
        <v>7</v>
      </c>
      <c r="D103" s="183">
        <v>0</v>
      </c>
      <c r="E103" s="183">
        <v>0</v>
      </c>
      <c r="F103" s="183">
        <v>0</v>
      </c>
      <c r="G103" s="183">
        <v>0</v>
      </c>
      <c r="H103" s="183">
        <v>0</v>
      </c>
      <c r="I103" s="183">
        <v>0</v>
      </c>
      <c r="J103" s="183">
        <v>0</v>
      </c>
      <c r="K103" s="183">
        <v>0</v>
      </c>
      <c r="L103" s="176">
        <f t="shared" si="14"/>
        <v>0</v>
      </c>
      <c r="M103" s="176">
        <f t="shared" si="14"/>
        <v>0</v>
      </c>
      <c r="N103" s="176">
        <f t="shared" si="15"/>
        <v>0</v>
      </c>
    </row>
    <row r="104" spans="1:14">
      <c r="A104" s="228"/>
      <c r="B104" s="228"/>
      <c r="C104" s="177" t="s">
        <v>51</v>
      </c>
      <c r="D104" s="177">
        <f>SUM(D102:D103)</f>
        <v>0</v>
      </c>
      <c r="E104" s="177">
        <f t="shared" ref="E104:K104" si="22">SUM(E102:E103)</f>
        <v>0</v>
      </c>
      <c r="F104" s="177">
        <f t="shared" si="22"/>
        <v>0</v>
      </c>
      <c r="G104" s="177">
        <f t="shared" si="22"/>
        <v>1</v>
      </c>
      <c r="H104" s="177">
        <v>0</v>
      </c>
      <c r="I104" s="177">
        <v>0</v>
      </c>
      <c r="J104" s="177">
        <f t="shared" si="22"/>
        <v>0</v>
      </c>
      <c r="K104" s="177">
        <f t="shared" si="22"/>
        <v>0</v>
      </c>
      <c r="L104" s="176">
        <f t="shared" si="14"/>
        <v>0</v>
      </c>
      <c r="M104" s="176">
        <f t="shared" si="14"/>
        <v>1</v>
      </c>
      <c r="N104" s="176">
        <f t="shared" si="15"/>
        <v>1</v>
      </c>
    </row>
    <row r="105" spans="1:14">
      <c r="A105" s="228" t="s">
        <v>50</v>
      </c>
      <c r="B105" s="228"/>
      <c r="C105" s="183" t="s">
        <v>7</v>
      </c>
      <c r="D105" s="183">
        <v>0</v>
      </c>
      <c r="E105" s="183">
        <v>0</v>
      </c>
      <c r="F105" s="183">
        <v>0</v>
      </c>
      <c r="G105" s="183">
        <v>0</v>
      </c>
      <c r="H105" s="183">
        <v>0</v>
      </c>
      <c r="I105" s="183">
        <v>0</v>
      </c>
      <c r="J105" s="183">
        <v>0</v>
      </c>
      <c r="K105" s="183">
        <v>0</v>
      </c>
      <c r="L105" s="176">
        <f t="shared" si="14"/>
        <v>0</v>
      </c>
      <c r="M105" s="176">
        <f t="shared" si="14"/>
        <v>0</v>
      </c>
      <c r="N105" s="176">
        <f t="shared" si="15"/>
        <v>0</v>
      </c>
    </row>
    <row r="106" spans="1:14">
      <c r="A106" s="228" t="s">
        <v>51</v>
      </c>
      <c r="B106" s="228"/>
      <c r="C106" s="177" t="s">
        <v>4</v>
      </c>
      <c r="D106" s="177">
        <f>D98+D91+D88+D82+D76+D70+D69+D63+D56+D49+D36+D31+D26+D20+D15+D10+D4</f>
        <v>13</v>
      </c>
      <c r="E106" s="177">
        <f t="shared" ref="E106:J106" si="23">E98+E91+E88+E82+E76+E70+E69+E63+E56+E49+E36+E31+E26+E20+E15+E10+E4</f>
        <v>44</v>
      </c>
      <c r="F106" s="177">
        <f t="shared" si="23"/>
        <v>435</v>
      </c>
      <c r="G106" s="177">
        <f t="shared" si="23"/>
        <v>403</v>
      </c>
      <c r="H106" s="177">
        <f t="shared" si="23"/>
        <v>37</v>
      </c>
      <c r="I106" s="177">
        <f t="shared" si="23"/>
        <v>37</v>
      </c>
      <c r="J106" s="177">
        <f t="shared" si="23"/>
        <v>102</v>
      </c>
      <c r="K106" s="177">
        <f>K98+K91+K88+K82+K76+K70+K69+K63+K56+K49+K36+K31+K26+K20+K15+K10+K4</f>
        <v>69</v>
      </c>
      <c r="L106" s="176">
        <f t="shared" si="14"/>
        <v>587</v>
      </c>
      <c r="M106" s="176">
        <f t="shared" si="14"/>
        <v>553</v>
      </c>
      <c r="N106" s="176">
        <f t="shared" si="15"/>
        <v>1140</v>
      </c>
    </row>
    <row r="107" spans="1:14">
      <c r="A107" s="228"/>
      <c r="B107" s="228"/>
      <c r="C107" s="177" t="s">
        <v>5</v>
      </c>
      <c r="D107" s="177">
        <f>D99+D93+D89+D83+D77+D71+D64+D57+D50+D43+D37+D32+D27+D21+D16+D11+D5</f>
        <v>94</v>
      </c>
      <c r="E107" s="177">
        <f t="shared" ref="E107:K107" si="24">E99+E93+E89+E83+E77+E71+E64+E57+E50+E43+E37+E32+E27+E21+E16+E11+E5</f>
        <v>225</v>
      </c>
      <c r="F107" s="177">
        <f t="shared" si="24"/>
        <v>245</v>
      </c>
      <c r="G107" s="177">
        <f t="shared" si="24"/>
        <v>218</v>
      </c>
      <c r="H107" s="177">
        <f t="shared" si="24"/>
        <v>0</v>
      </c>
      <c r="I107" s="177">
        <f t="shared" si="24"/>
        <v>0</v>
      </c>
      <c r="J107" s="177">
        <f t="shared" si="24"/>
        <v>54</v>
      </c>
      <c r="K107" s="177">
        <f t="shared" si="24"/>
        <v>29</v>
      </c>
      <c r="L107" s="176">
        <f t="shared" si="14"/>
        <v>393</v>
      </c>
      <c r="M107" s="176">
        <f t="shared" si="14"/>
        <v>472</v>
      </c>
      <c r="N107" s="176">
        <f t="shared" si="15"/>
        <v>865</v>
      </c>
    </row>
    <row r="108" spans="1:14">
      <c r="A108" s="228"/>
      <c r="B108" s="228"/>
      <c r="C108" s="177" t="s">
        <v>6</v>
      </c>
      <c r="D108" s="177">
        <f>D102+D94+D84+D78+D72+D65+D61+D58+D51+D44+D42+D38+D33+D28+D22+D17+D12+D6</f>
        <v>0</v>
      </c>
      <c r="E108" s="177">
        <f t="shared" ref="E108:K108" si="25">E102+E94+E84+E78+E72+E65+E61+E58+E51+E44+E42+E38+E33+E28+E22+E17+E12+E6</f>
        <v>0</v>
      </c>
      <c r="F108" s="177">
        <f t="shared" si="25"/>
        <v>123</v>
      </c>
      <c r="G108" s="177">
        <f t="shared" si="25"/>
        <v>165</v>
      </c>
      <c r="H108" s="177">
        <f t="shared" si="25"/>
        <v>0</v>
      </c>
      <c r="I108" s="177">
        <f t="shared" si="25"/>
        <v>0</v>
      </c>
      <c r="J108" s="177">
        <f t="shared" si="25"/>
        <v>16</v>
      </c>
      <c r="K108" s="177">
        <f t="shared" si="25"/>
        <v>12</v>
      </c>
      <c r="L108" s="176">
        <f t="shared" si="14"/>
        <v>139</v>
      </c>
      <c r="M108" s="176">
        <f t="shared" si="14"/>
        <v>177</v>
      </c>
      <c r="N108" s="176">
        <f t="shared" si="15"/>
        <v>316</v>
      </c>
    </row>
    <row r="109" spans="1:14">
      <c r="A109" s="228"/>
      <c r="B109" s="228"/>
      <c r="C109" s="177" t="s">
        <v>7</v>
      </c>
      <c r="D109" s="177">
        <f t="shared" ref="D109:K109" si="26">D105+D103+D101+D95+D92+D85+D79+D73+D66+D59+D55+D52+D46+D39+D34+D29+D23+D18+D13+D7</f>
        <v>15</v>
      </c>
      <c r="E109" s="177">
        <f t="shared" si="26"/>
        <v>12</v>
      </c>
      <c r="F109" s="177">
        <f t="shared" si="26"/>
        <v>42</v>
      </c>
      <c r="G109" s="177">
        <f>G105+G103+G101+G95+G92+G85+G79+G73+G66+G59+G55+G52+G46+G39+G34+G29+G23+G18+G13+G7</f>
        <v>39</v>
      </c>
      <c r="H109" s="177">
        <f t="shared" si="26"/>
        <v>0</v>
      </c>
      <c r="I109" s="177">
        <f t="shared" si="26"/>
        <v>0</v>
      </c>
      <c r="J109" s="177">
        <f t="shared" si="26"/>
        <v>6</v>
      </c>
      <c r="K109" s="177">
        <f t="shared" si="26"/>
        <v>2</v>
      </c>
      <c r="L109" s="176">
        <f t="shared" si="14"/>
        <v>63</v>
      </c>
      <c r="M109" s="176">
        <f t="shared" si="14"/>
        <v>53</v>
      </c>
      <c r="N109" s="176">
        <f t="shared" si="15"/>
        <v>116</v>
      </c>
    </row>
    <row r="110" spans="1:14">
      <c r="A110" s="228"/>
      <c r="B110" s="228"/>
      <c r="C110" s="177" t="s">
        <v>8</v>
      </c>
      <c r="D110" s="177">
        <f t="shared" ref="D110:K110" si="27">D8+D24+D40+D47+D53+D60+D67+D74+D80+D86+D96</f>
        <v>0</v>
      </c>
      <c r="E110" s="177">
        <f t="shared" si="27"/>
        <v>0</v>
      </c>
      <c r="F110" s="177">
        <f t="shared" si="27"/>
        <v>37</v>
      </c>
      <c r="G110" s="177">
        <f t="shared" si="27"/>
        <v>26</v>
      </c>
      <c r="H110" s="177">
        <f t="shared" si="27"/>
        <v>0</v>
      </c>
      <c r="I110" s="177">
        <f t="shared" si="27"/>
        <v>0</v>
      </c>
      <c r="J110" s="177">
        <f t="shared" si="27"/>
        <v>8</v>
      </c>
      <c r="K110" s="177">
        <f t="shared" si="27"/>
        <v>6</v>
      </c>
      <c r="L110" s="176">
        <f t="shared" si="14"/>
        <v>45</v>
      </c>
      <c r="M110" s="176">
        <f t="shared" si="14"/>
        <v>32</v>
      </c>
      <c r="N110" s="176">
        <f t="shared" si="15"/>
        <v>77</v>
      </c>
    </row>
    <row r="111" spans="1:14">
      <c r="A111" s="228"/>
      <c r="B111" s="228"/>
      <c r="C111" s="177" t="s">
        <v>51</v>
      </c>
      <c r="D111" s="177">
        <f>SUM(D106:D110)</f>
        <v>122</v>
      </c>
      <c r="E111" s="177">
        <f t="shared" ref="E111:K111" si="28">SUM(E106:E110)</f>
        <v>281</v>
      </c>
      <c r="F111" s="177">
        <f t="shared" si="28"/>
        <v>882</v>
      </c>
      <c r="G111" s="177">
        <f t="shared" si="28"/>
        <v>851</v>
      </c>
      <c r="H111" s="177">
        <f t="shared" si="28"/>
        <v>37</v>
      </c>
      <c r="I111" s="177">
        <f t="shared" si="28"/>
        <v>37</v>
      </c>
      <c r="J111" s="177">
        <f t="shared" si="28"/>
        <v>186</v>
      </c>
      <c r="K111" s="177">
        <f t="shared" si="28"/>
        <v>118</v>
      </c>
      <c r="L111" s="176">
        <f t="shared" si="14"/>
        <v>1227</v>
      </c>
      <c r="M111" s="176">
        <f t="shared" si="14"/>
        <v>1287</v>
      </c>
      <c r="N111" s="176">
        <f t="shared" si="15"/>
        <v>2514</v>
      </c>
    </row>
    <row r="112" spans="1:14">
      <c r="A112" s="225" t="s">
        <v>59</v>
      </c>
      <c r="B112" s="225"/>
      <c r="C112" s="179" t="s">
        <v>4</v>
      </c>
      <c r="D112" s="179">
        <v>259</v>
      </c>
      <c r="E112" s="179">
        <v>635</v>
      </c>
      <c r="F112" s="179">
        <v>0</v>
      </c>
      <c r="G112" s="179">
        <v>0</v>
      </c>
      <c r="H112" s="179">
        <v>0</v>
      </c>
      <c r="I112" s="179">
        <v>0</v>
      </c>
      <c r="J112" s="179">
        <v>0</v>
      </c>
      <c r="K112" s="179">
        <v>0</v>
      </c>
      <c r="L112" s="176">
        <f t="shared" si="14"/>
        <v>259</v>
      </c>
      <c r="M112" s="176">
        <f t="shared" si="14"/>
        <v>635</v>
      </c>
      <c r="N112" s="176">
        <f t="shared" si="15"/>
        <v>894</v>
      </c>
    </row>
    <row r="113" spans="1:14">
      <c r="A113" s="225"/>
      <c r="B113" s="225"/>
      <c r="C113" s="182" t="s">
        <v>5</v>
      </c>
      <c r="D113" s="179">
        <v>15</v>
      </c>
      <c r="E113" s="179">
        <v>60</v>
      </c>
      <c r="F113" s="179">
        <v>0</v>
      </c>
      <c r="G113" s="179">
        <v>0</v>
      </c>
      <c r="H113" s="179">
        <v>0</v>
      </c>
      <c r="I113" s="179">
        <v>0</v>
      </c>
      <c r="J113" s="179">
        <v>0</v>
      </c>
      <c r="K113" s="179">
        <v>0</v>
      </c>
      <c r="L113" s="176">
        <f t="shared" si="14"/>
        <v>15</v>
      </c>
      <c r="M113" s="176">
        <f t="shared" si="14"/>
        <v>60</v>
      </c>
      <c r="N113" s="176">
        <f t="shared" si="15"/>
        <v>75</v>
      </c>
    </row>
    <row r="114" spans="1:14">
      <c r="A114" s="225"/>
      <c r="B114" s="225"/>
      <c r="C114" s="179" t="s">
        <v>61</v>
      </c>
      <c r="D114" s="184">
        <v>60</v>
      </c>
      <c r="E114" s="184">
        <v>343</v>
      </c>
      <c r="F114" s="184">
        <v>0</v>
      </c>
      <c r="G114" s="184">
        <v>0</v>
      </c>
      <c r="H114" s="179">
        <v>0</v>
      </c>
      <c r="I114" s="179">
        <v>0</v>
      </c>
      <c r="J114" s="179">
        <v>0</v>
      </c>
      <c r="K114" s="179">
        <v>0</v>
      </c>
      <c r="L114" s="176">
        <f t="shared" si="14"/>
        <v>60</v>
      </c>
      <c r="M114" s="176">
        <f t="shared" si="14"/>
        <v>343</v>
      </c>
      <c r="N114" s="176">
        <f t="shared" si="15"/>
        <v>403</v>
      </c>
    </row>
    <row r="115" spans="1:14">
      <c r="A115" s="225"/>
      <c r="B115" s="225"/>
      <c r="C115" s="179" t="s">
        <v>60</v>
      </c>
      <c r="D115" s="179">
        <v>93</v>
      </c>
      <c r="E115" s="179">
        <v>202</v>
      </c>
      <c r="F115" s="183">
        <v>0</v>
      </c>
      <c r="G115" s="183">
        <v>0</v>
      </c>
      <c r="H115" s="183">
        <v>0</v>
      </c>
      <c r="I115" s="183">
        <v>0</v>
      </c>
      <c r="J115" s="183">
        <v>0</v>
      </c>
      <c r="K115" s="183">
        <v>0</v>
      </c>
      <c r="L115" s="176">
        <f t="shared" si="14"/>
        <v>93</v>
      </c>
      <c r="M115" s="176">
        <f t="shared" si="14"/>
        <v>202</v>
      </c>
      <c r="N115" s="176">
        <f t="shared" si="15"/>
        <v>295</v>
      </c>
    </row>
    <row r="116" spans="1:14">
      <c r="A116" s="225"/>
      <c r="B116" s="225"/>
      <c r="C116" s="177" t="s">
        <v>51</v>
      </c>
      <c r="D116" s="82">
        <f>SUM(D112:D115)</f>
        <v>427</v>
      </c>
      <c r="E116" s="82">
        <f t="shared" ref="E116:K116" si="29">SUM(E112:E115)</f>
        <v>1240</v>
      </c>
      <c r="F116" s="82">
        <f t="shared" si="29"/>
        <v>0</v>
      </c>
      <c r="G116" s="82">
        <f t="shared" si="29"/>
        <v>0</v>
      </c>
      <c r="H116" s="82">
        <v>0</v>
      </c>
      <c r="I116" s="82">
        <v>0</v>
      </c>
      <c r="J116" s="82">
        <f t="shared" si="29"/>
        <v>0</v>
      </c>
      <c r="K116" s="82">
        <f t="shared" si="29"/>
        <v>0</v>
      </c>
      <c r="L116" s="176">
        <f t="shared" si="14"/>
        <v>427</v>
      </c>
      <c r="M116" s="176">
        <f t="shared" si="14"/>
        <v>1240</v>
      </c>
      <c r="N116" s="176">
        <f t="shared" si="15"/>
        <v>1667</v>
      </c>
    </row>
    <row r="117" spans="1:14">
      <c r="A117" s="225" t="s">
        <v>62</v>
      </c>
      <c r="B117" s="225"/>
      <c r="C117" s="179" t="s">
        <v>4</v>
      </c>
      <c r="D117" s="179">
        <v>30</v>
      </c>
      <c r="E117" s="179">
        <v>4</v>
      </c>
      <c r="F117" s="179">
        <v>4</v>
      </c>
      <c r="G117" s="179">
        <v>5</v>
      </c>
      <c r="H117" s="179">
        <v>19</v>
      </c>
      <c r="I117" s="179">
        <v>4</v>
      </c>
      <c r="J117" s="179">
        <v>1</v>
      </c>
      <c r="K117" s="179">
        <v>0</v>
      </c>
      <c r="L117" s="176">
        <f t="shared" si="14"/>
        <v>54</v>
      </c>
      <c r="M117" s="176">
        <f t="shared" si="14"/>
        <v>13</v>
      </c>
      <c r="N117" s="176">
        <f t="shared" si="15"/>
        <v>67</v>
      </c>
    </row>
    <row r="118" spans="1:14">
      <c r="A118" s="225" t="s">
        <v>63</v>
      </c>
      <c r="B118" s="225"/>
      <c r="C118" s="179" t="s">
        <v>4</v>
      </c>
      <c r="D118" s="179">
        <v>1</v>
      </c>
      <c r="E118" s="179">
        <v>1</v>
      </c>
      <c r="F118" s="179">
        <v>3</v>
      </c>
      <c r="G118" s="179">
        <v>1</v>
      </c>
      <c r="H118" s="179">
        <v>0</v>
      </c>
      <c r="I118" s="179">
        <v>0</v>
      </c>
      <c r="J118" s="179">
        <v>1</v>
      </c>
      <c r="K118" s="179">
        <v>1</v>
      </c>
      <c r="L118" s="176">
        <f t="shared" si="14"/>
        <v>5</v>
      </c>
      <c r="M118" s="176">
        <f t="shared" si="14"/>
        <v>3</v>
      </c>
      <c r="N118" s="176">
        <f t="shared" si="15"/>
        <v>8</v>
      </c>
    </row>
    <row r="119" spans="1:14">
      <c r="A119" s="225" t="s">
        <v>64</v>
      </c>
      <c r="B119" s="225"/>
      <c r="C119" s="179" t="s">
        <v>4</v>
      </c>
      <c r="D119" s="179">
        <v>0</v>
      </c>
      <c r="E119" s="179">
        <v>0</v>
      </c>
      <c r="F119" s="183">
        <v>0</v>
      </c>
      <c r="G119" s="183">
        <v>0</v>
      </c>
      <c r="H119" s="179">
        <v>21</v>
      </c>
      <c r="I119" s="179">
        <v>22</v>
      </c>
      <c r="J119" s="179">
        <v>0</v>
      </c>
      <c r="K119" s="179">
        <v>0</v>
      </c>
      <c r="L119" s="176">
        <f t="shared" si="14"/>
        <v>21</v>
      </c>
      <c r="M119" s="176">
        <f t="shared" si="14"/>
        <v>22</v>
      </c>
      <c r="N119" s="176">
        <f t="shared" si="15"/>
        <v>43</v>
      </c>
    </row>
    <row r="120" spans="1:14">
      <c r="A120" s="225" t="s">
        <v>65</v>
      </c>
      <c r="B120" s="225"/>
      <c r="C120" s="179" t="s">
        <v>4</v>
      </c>
      <c r="D120" s="179">
        <v>0</v>
      </c>
      <c r="E120" s="179">
        <v>0</v>
      </c>
      <c r="F120" s="179">
        <v>5</v>
      </c>
      <c r="G120" s="179">
        <v>3</v>
      </c>
      <c r="H120" s="183">
        <v>0</v>
      </c>
      <c r="I120" s="183">
        <v>0</v>
      </c>
      <c r="J120" s="179">
        <v>0</v>
      </c>
      <c r="K120" s="179">
        <v>1</v>
      </c>
      <c r="L120" s="176">
        <f t="shared" si="14"/>
        <v>5</v>
      </c>
      <c r="M120" s="176">
        <f t="shared" si="14"/>
        <v>4</v>
      </c>
      <c r="N120" s="176">
        <f t="shared" si="15"/>
        <v>9</v>
      </c>
    </row>
    <row r="121" spans="1:14">
      <c r="A121" s="225" t="s">
        <v>180</v>
      </c>
      <c r="B121" s="225"/>
      <c r="C121" s="179" t="s">
        <v>5</v>
      </c>
      <c r="D121" s="183">
        <v>0</v>
      </c>
      <c r="E121" s="183">
        <v>0</v>
      </c>
      <c r="F121" s="179">
        <v>2</v>
      </c>
      <c r="G121" s="179">
        <v>6</v>
      </c>
      <c r="H121" s="183">
        <v>0</v>
      </c>
      <c r="I121" s="183">
        <v>0</v>
      </c>
      <c r="J121" s="179">
        <v>0</v>
      </c>
      <c r="K121" s="179">
        <v>0</v>
      </c>
      <c r="L121" s="176">
        <f t="shared" si="14"/>
        <v>2</v>
      </c>
      <c r="M121" s="176">
        <f t="shared" si="14"/>
        <v>6</v>
      </c>
      <c r="N121" s="176">
        <f t="shared" si="15"/>
        <v>8</v>
      </c>
    </row>
    <row r="122" spans="1:14">
      <c r="A122" s="225" t="s">
        <v>345</v>
      </c>
      <c r="B122" s="225"/>
      <c r="C122" s="179" t="s">
        <v>4</v>
      </c>
      <c r="D122" s="179">
        <v>0</v>
      </c>
      <c r="E122" s="179">
        <v>0</v>
      </c>
      <c r="F122" s="179">
        <v>1</v>
      </c>
      <c r="G122" s="179">
        <v>2</v>
      </c>
      <c r="H122" s="179">
        <v>1</v>
      </c>
      <c r="I122" s="179">
        <v>4</v>
      </c>
      <c r="J122" s="179">
        <v>0</v>
      </c>
      <c r="K122" s="179">
        <v>0</v>
      </c>
      <c r="L122" s="176">
        <f t="shared" si="14"/>
        <v>2</v>
      </c>
      <c r="M122" s="176">
        <f t="shared" si="14"/>
        <v>6</v>
      </c>
      <c r="N122" s="176">
        <f t="shared" si="15"/>
        <v>8</v>
      </c>
    </row>
    <row r="123" spans="1:14">
      <c r="A123" s="225"/>
      <c r="B123" s="225"/>
      <c r="C123" s="179" t="s">
        <v>5</v>
      </c>
      <c r="D123" s="183">
        <v>0</v>
      </c>
      <c r="E123" s="183">
        <v>0</v>
      </c>
      <c r="F123" s="179">
        <v>52</v>
      </c>
      <c r="G123" s="179">
        <v>42</v>
      </c>
      <c r="H123" s="183">
        <v>0</v>
      </c>
      <c r="I123" s="183">
        <v>0</v>
      </c>
      <c r="J123" s="179">
        <v>0</v>
      </c>
      <c r="K123" s="179">
        <v>0</v>
      </c>
      <c r="L123" s="176">
        <f t="shared" si="14"/>
        <v>52</v>
      </c>
      <c r="M123" s="176">
        <f t="shared" si="14"/>
        <v>42</v>
      </c>
      <c r="N123" s="176">
        <f t="shared" si="15"/>
        <v>94</v>
      </c>
    </row>
    <row r="124" spans="1:14">
      <c r="A124" s="225"/>
      <c r="B124" s="225"/>
      <c r="C124" s="179" t="s">
        <v>61</v>
      </c>
      <c r="D124" s="183">
        <v>0</v>
      </c>
      <c r="E124" s="183">
        <v>0</v>
      </c>
      <c r="F124" s="184">
        <v>0</v>
      </c>
      <c r="G124" s="184">
        <v>2</v>
      </c>
      <c r="H124" s="183">
        <v>0</v>
      </c>
      <c r="I124" s="183">
        <v>0</v>
      </c>
      <c r="J124" s="183">
        <v>0</v>
      </c>
      <c r="K124" s="183">
        <v>0</v>
      </c>
      <c r="L124" s="176">
        <f t="shared" si="14"/>
        <v>0</v>
      </c>
      <c r="M124" s="176">
        <f t="shared" si="14"/>
        <v>2</v>
      </c>
      <c r="N124" s="176">
        <f t="shared" si="15"/>
        <v>2</v>
      </c>
    </row>
    <row r="125" spans="1:14">
      <c r="A125" s="225"/>
      <c r="B125" s="225"/>
      <c r="C125" s="179" t="s">
        <v>7</v>
      </c>
      <c r="D125" s="100">
        <v>7</v>
      </c>
      <c r="E125" s="100">
        <v>9</v>
      </c>
      <c r="F125" s="179">
        <v>0</v>
      </c>
      <c r="G125" s="179">
        <v>0</v>
      </c>
      <c r="H125" s="100">
        <v>13</v>
      </c>
      <c r="I125" s="100">
        <v>14</v>
      </c>
      <c r="J125" s="183">
        <v>0</v>
      </c>
      <c r="K125" s="183">
        <v>0</v>
      </c>
      <c r="L125" s="176">
        <f t="shared" si="14"/>
        <v>20</v>
      </c>
      <c r="M125" s="176">
        <f t="shared" si="14"/>
        <v>23</v>
      </c>
      <c r="N125" s="176">
        <f t="shared" si="15"/>
        <v>43</v>
      </c>
    </row>
    <row r="126" spans="1:14">
      <c r="A126" s="225"/>
      <c r="B126" s="225"/>
      <c r="C126" s="177" t="s">
        <v>51</v>
      </c>
      <c r="D126" s="177">
        <f t="shared" ref="D126:K126" si="30">SUM(D122:D125)</f>
        <v>7</v>
      </c>
      <c r="E126" s="177">
        <f t="shared" si="30"/>
        <v>9</v>
      </c>
      <c r="F126" s="177">
        <f t="shared" si="30"/>
        <v>53</v>
      </c>
      <c r="G126" s="177">
        <f t="shared" si="30"/>
        <v>46</v>
      </c>
      <c r="H126" s="177">
        <f t="shared" si="30"/>
        <v>14</v>
      </c>
      <c r="I126" s="177">
        <f t="shared" si="30"/>
        <v>18</v>
      </c>
      <c r="J126" s="177">
        <f t="shared" si="30"/>
        <v>0</v>
      </c>
      <c r="K126" s="177">
        <f t="shared" si="30"/>
        <v>0</v>
      </c>
      <c r="L126" s="176">
        <f t="shared" si="14"/>
        <v>74</v>
      </c>
      <c r="M126" s="176">
        <f t="shared" si="14"/>
        <v>73</v>
      </c>
      <c r="N126" s="176">
        <f t="shared" si="15"/>
        <v>147</v>
      </c>
    </row>
    <row r="127" spans="1:14">
      <c r="A127" s="226" t="s">
        <v>249</v>
      </c>
      <c r="B127" s="226"/>
      <c r="C127" s="7" t="s">
        <v>61</v>
      </c>
      <c r="D127" s="183">
        <v>0</v>
      </c>
      <c r="E127" s="183">
        <v>0</v>
      </c>
      <c r="F127" s="184">
        <v>6</v>
      </c>
      <c r="G127" s="184">
        <v>1</v>
      </c>
      <c r="H127" s="183">
        <v>0</v>
      </c>
      <c r="I127" s="183">
        <v>0</v>
      </c>
      <c r="J127" s="179">
        <v>0</v>
      </c>
      <c r="K127" s="179">
        <v>0</v>
      </c>
      <c r="L127" s="176">
        <f t="shared" si="14"/>
        <v>6</v>
      </c>
      <c r="M127" s="176">
        <f t="shared" si="14"/>
        <v>1</v>
      </c>
      <c r="N127" s="176">
        <f t="shared" si="15"/>
        <v>7</v>
      </c>
    </row>
    <row r="128" spans="1:14">
      <c r="A128" s="226" t="s">
        <v>250</v>
      </c>
      <c r="B128" s="226"/>
      <c r="C128" s="7" t="s">
        <v>61</v>
      </c>
      <c r="D128" s="183">
        <v>0</v>
      </c>
      <c r="E128" s="183">
        <v>0</v>
      </c>
      <c r="F128" s="184">
        <v>0</v>
      </c>
      <c r="G128" s="184">
        <v>3</v>
      </c>
      <c r="H128" s="179">
        <v>0</v>
      </c>
      <c r="I128" s="179">
        <v>0</v>
      </c>
      <c r="J128" s="183">
        <v>0</v>
      </c>
      <c r="K128" s="183">
        <v>0</v>
      </c>
      <c r="L128" s="176">
        <f t="shared" si="14"/>
        <v>0</v>
      </c>
      <c r="M128" s="176">
        <f t="shared" si="14"/>
        <v>3</v>
      </c>
      <c r="N128" s="176">
        <f t="shared" si="15"/>
        <v>3</v>
      </c>
    </row>
    <row r="129" spans="1:14">
      <c r="A129" s="225" t="s">
        <v>66</v>
      </c>
      <c r="B129" s="225"/>
      <c r="C129" s="6" t="s">
        <v>67</v>
      </c>
      <c r="D129" s="6">
        <f>D112+D117+D118+D119+D120+D122</f>
        <v>290</v>
      </c>
      <c r="E129" s="6">
        <f t="shared" ref="E129:K129" si="31">E112+E117+E118+E119+E120+E122</f>
        <v>640</v>
      </c>
      <c r="F129" s="6">
        <f t="shared" si="31"/>
        <v>13</v>
      </c>
      <c r="G129" s="6">
        <f t="shared" si="31"/>
        <v>11</v>
      </c>
      <c r="H129" s="6">
        <f t="shared" si="31"/>
        <v>41</v>
      </c>
      <c r="I129" s="6">
        <f t="shared" si="31"/>
        <v>30</v>
      </c>
      <c r="J129" s="6">
        <f t="shared" si="31"/>
        <v>2</v>
      </c>
      <c r="K129" s="6">
        <f t="shared" si="31"/>
        <v>2</v>
      </c>
      <c r="L129" s="176">
        <f t="shared" si="14"/>
        <v>346</v>
      </c>
      <c r="M129" s="176">
        <f t="shared" si="14"/>
        <v>683</v>
      </c>
      <c r="N129" s="176">
        <f t="shared" si="15"/>
        <v>1029</v>
      </c>
    </row>
    <row r="130" spans="1:14">
      <c r="A130" s="225"/>
      <c r="B130" s="225"/>
      <c r="C130" s="6" t="s">
        <v>68</v>
      </c>
      <c r="D130" s="36">
        <f>D113+D121+D123</f>
        <v>15</v>
      </c>
      <c r="E130" s="36">
        <f t="shared" ref="E130:K130" si="32">E113+E121+E123</f>
        <v>60</v>
      </c>
      <c r="F130" s="36">
        <f t="shared" si="32"/>
        <v>54</v>
      </c>
      <c r="G130" s="36">
        <f t="shared" si="32"/>
        <v>48</v>
      </c>
      <c r="H130" s="36">
        <f t="shared" si="32"/>
        <v>0</v>
      </c>
      <c r="I130" s="36">
        <f t="shared" si="32"/>
        <v>0</v>
      </c>
      <c r="J130" s="36">
        <f t="shared" si="32"/>
        <v>0</v>
      </c>
      <c r="K130" s="36">
        <f t="shared" si="32"/>
        <v>0</v>
      </c>
      <c r="L130" s="176">
        <f t="shared" si="14"/>
        <v>69</v>
      </c>
      <c r="M130" s="176">
        <f t="shared" si="14"/>
        <v>108</v>
      </c>
      <c r="N130" s="176">
        <f t="shared" si="15"/>
        <v>177</v>
      </c>
    </row>
    <row r="131" spans="1:14">
      <c r="A131" s="225"/>
      <c r="B131" s="225"/>
      <c r="C131" s="6" t="s">
        <v>6</v>
      </c>
      <c r="D131" s="36">
        <f>D114+D124+D127+D128</f>
        <v>60</v>
      </c>
      <c r="E131" s="36">
        <f t="shared" ref="E131:K131" si="33">E114+E124+E127+E128</f>
        <v>343</v>
      </c>
      <c r="F131" s="36">
        <f t="shared" si="33"/>
        <v>6</v>
      </c>
      <c r="G131" s="36">
        <f t="shared" si="33"/>
        <v>6</v>
      </c>
      <c r="H131" s="36">
        <f t="shared" si="33"/>
        <v>0</v>
      </c>
      <c r="I131" s="36">
        <f t="shared" si="33"/>
        <v>0</v>
      </c>
      <c r="J131" s="36">
        <f t="shared" si="33"/>
        <v>0</v>
      </c>
      <c r="K131" s="36">
        <f t="shared" si="33"/>
        <v>0</v>
      </c>
      <c r="L131" s="176">
        <f t="shared" si="14"/>
        <v>66</v>
      </c>
      <c r="M131" s="176">
        <f t="shared" si="14"/>
        <v>349</v>
      </c>
      <c r="N131" s="176">
        <f t="shared" si="15"/>
        <v>415</v>
      </c>
    </row>
    <row r="132" spans="1:14">
      <c r="A132" s="225"/>
      <c r="B132" s="225"/>
      <c r="C132" s="6" t="s">
        <v>60</v>
      </c>
      <c r="D132" s="36">
        <f>D115+D125</f>
        <v>100</v>
      </c>
      <c r="E132" s="36">
        <f t="shared" ref="E132:K132" si="34">E115+E125</f>
        <v>211</v>
      </c>
      <c r="F132" s="36">
        <f t="shared" si="34"/>
        <v>0</v>
      </c>
      <c r="G132" s="36">
        <f t="shared" si="34"/>
        <v>0</v>
      </c>
      <c r="H132" s="36">
        <f t="shared" si="34"/>
        <v>13</v>
      </c>
      <c r="I132" s="36">
        <f t="shared" si="34"/>
        <v>14</v>
      </c>
      <c r="J132" s="36">
        <f t="shared" si="34"/>
        <v>0</v>
      </c>
      <c r="K132" s="36">
        <f t="shared" si="34"/>
        <v>0</v>
      </c>
      <c r="L132" s="176">
        <f t="shared" si="14"/>
        <v>113</v>
      </c>
      <c r="M132" s="176">
        <f t="shared" si="14"/>
        <v>225</v>
      </c>
      <c r="N132" s="176">
        <f t="shared" si="15"/>
        <v>338</v>
      </c>
    </row>
    <row r="133" spans="1:14">
      <c r="A133" s="225"/>
      <c r="B133" s="225"/>
      <c r="C133" s="6" t="s">
        <v>12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176">
        <f t="shared" ref="L133:M140" si="35">J133+H133+F133+D133</f>
        <v>0</v>
      </c>
      <c r="M133" s="176">
        <f t="shared" si="35"/>
        <v>0</v>
      </c>
      <c r="N133" s="176">
        <f t="shared" ref="N133:N140" si="36">L133+M133</f>
        <v>0</v>
      </c>
    </row>
    <row r="134" spans="1:14">
      <c r="A134" s="225"/>
      <c r="B134" s="225"/>
      <c r="C134" s="6" t="s">
        <v>51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176">
        <f t="shared" si="35"/>
        <v>0</v>
      </c>
      <c r="M134" s="176">
        <f t="shared" si="35"/>
        <v>0</v>
      </c>
      <c r="N134" s="176">
        <f t="shared" si="36"/>
        <v>0</v>
      </c>
    </row>
    <row r="135" spans="1:14">
      <c r="A135" s="227" t="s">
        <v>320</v>
      </c>
      <c r="B135" s="227"/>
      <c r="C135" s="180" t="s">
        <v>67</v>
      </c>
      <c r="D135" s="176">
        <f>D106+D129</f>
        <v>303</v>
      </c>
      <c r="E135" s="176">
        <f t="shared" ref="E135:K136" si="37">E106+E129</f>
        <v>684</v>
      </c>
      <c r="F135" s="176">
        <f t="shared" si="37"/>
        <v>448</v>
      </c>
      <c r="G135" s="176">
        <f t="shared" si="37"/>
        <v>414</v>
      </c>
      <c r="H135" s="176">
        <f t="shared" si="37"/>
        <v>78</v>
      </c>
      <c r="I135" s="176">
        <f t="shared" si="37"/>
        <v>67</v>
      </c>
      <c r="J135" s="176">
        <f t="shared" si="37"/>
        <v>104</v>
      </c>
      <c r="K135" s="176">
        <f t="shared" si="37"/>
        <v>71</v>
      </c>
      <c r="L135" s="176">
        <f>J135+H135+F135+D135</f>
        <v>933</v>
      </c>
      <c r="M135" s="176">
        <f t="shared" si="35"/>
        <v>1236</v>
      </c>
      <c r="N135" s="176">
        <f t="shared" si="36"/>
        <v>2169</v>
      </c>
    </row>
    <row r="136" spans="1:14">
      <c r="A136" s="227"/>
      <c r="B136" s="227"/>
      <c r="C136" s="180" t="s">
        <v>68</v>
      </c>
      <c r="D136" s="176">
        <f>D107+D130</f>
        <v>109</v>
      </c>
      <c r="E136" s="176">
        <f t="shared" si="37"/>
        <v>285</v>
      </c>
      <c r="F136" s="176">
        <f t="shared" si="37"/>
        <v>299</v>
      </c>
      <c r="G136" s="176">
        <f t="shared" si="37"/>
        <v>266</v>
      </c>
      <c r="H136" s="176">
        <f t="shared" si="37"/>
        <v>0</v>
      </c>
      <c r="I136" s="176">
        <f t="shared" si="37"/>
        <v>0</v>
      </c>
      <c r="J136" s="176">
        <f t="shared" si="37"/>
        <v>54</v>
      </c>
      <c r="K136" s="176">
        <f t="shared" si="37"/>
        <v>29</v>
      </c>
      <c r="L136" s="176">
        <f t="shared" si="35"/>
        <v>462</v>
      </c>
      <c r="M136" s="176">
        <f t="shared" si="35"/>
        <v>580</v>
      </c>
      <c r="N136" s="176">
        <f t="shared" si="36"/>
        <v>1042</v>
      </c>
    </row>
    <row r="137" spans="1:14">
      <c r="A137" s="227"/>
      <c r="B137" s="227"/>
      <c r="C137" s="180" t="s">
        <v>6</v>
      </c>
      <c r="D137" s="176">
        <f>D108+D131</f>
        <v>60</v>
      </c>
      <c r="E137" s="176">
        <f t="shared" ref="E137:K137" si="38">E108+E131</f>
        <v>343</v>
      </c>
      <c r="F137" s="176">
        <f t="shared" si="38"/>
        <v>129</v>
      </c>
      <c r="G137" s="176">
        <f t="shared" si="38"/>
        <v>171</v>
      </c>
      <c r="H137" s="176">
        <f t="shared" si="38"/>
        <v>0</v>
      </c>
      <c r="I137" s="176">
        <f t="shared" si="38"/>
        <v>0</v>
      </c>
      <c r="J137" s="176">
        <f t="shared" si="38"/>
        <v>16</v>
      </c>
      <c r="K137" s="176">
        <f t="shared" si="38"/>
        <v>12</v>
      </c>
      <c r="L137" s="176">
        <f t="shared" si="35"/>
        <v>205</v>
      </c>
      <c r="M137" s="176">
        <f t="shared" si="35"/>
        <v>526</v>
      </c>
      <c r="N137" s="176">
        <f t="shared" si="36"/>
        <v>731</v>
      </c>
    </row>
    <row r="138" spans="1:14">
      <c r="A138" s="227"/>
      <c r="B138" s="227"/>
      <c r="C138" s="180" t="s">
        <v>60</v>
      </c>
      <c r="D138" s="176">
        <f>D132+D109</f>
        <v>115</v>
      </c>
      <c r="E138" s="176">
        <f t="shared" ref="E138:K139" si="39">E132+E109</f>
        <v>223</v>
      </c>
      <c r="F138" s="176">
        <f t="shared" si="39"/>
        <v>42</v>
      </c>
      <c r="G138" s="176">
        <f t="shared" si="39"/>
        <v>39</v>
      </c>
      <c r="H138" s="176">
        <f t="shared" si="39"/>
        <v>13</v>
      </c>
      <c r="I138" s="176">
        <f t="shared" si="39"/>
        <v>14</v>
      </c>
      <c r="J138" s="176">
        <f t="shared" si="39"/>
        <v>6</v>
      </c>
      <c r="K138" s="176">
        <f t="shared" si="39"/>
        <v>2</v>
      </c>
      <c r="L138" s="176">
        <f t="shared" si="35"/>
        <v>176</v>
      </c>
      <c r="M138" s="176">
        <f t="shared" si="35"/>
        <v>278</v>
      </c>
      <c r="N138" s="176">
        <f t="shared" si="36"/>
        <v>454</v>
      </c>
    </row>
    <row r="139" spans="1:14">
      <c r="A139" s="227"/>
      <c r="B139" s="227"/>
      <c r="C139" s="180" t="s">
        <v>12</v>
      </c>
      <c r="D139" s="176">
        <f>D133+D110</f>
        <v>0</v>
      </c>
      <c r="E139" s="176">
        <f t="shared" si="39"/>
        <v>0</v>
      </c>
      <c r="F139" s="176">
        <f t="shared" si="39"/>
        <v>37</v>
      </c>
      <c r="G139" s="176">
        <f t="shared" si="39"/>
        <v>26</v>
      </c>
      <c r="H139" s="176">
        <f t="shared" si="39"/>
        <v>0</v>
      </c>
      <c r="I139" s="176">
        <f t="shared" si="39"/>
        <v>0</v>
      </c>
      <c r="J139" s="176">
        <f t="shared" si="39"/>
        <v>8</v>
      </c>
      <c r="K139" s="176">
        <f t="shared" si="39"/>
        <v>6</v>
      </c>
      <c r="L139" s="176">
        <f t="shared" si="35"/>
        <v>45</v>
      </c>
      <c r="M139" s="176">
        <f t="shared" si="35"/>
        <v>32</v>
      </c>
      <c r="N139" s="176">
        <f t="shared" si="36"/>
        <v>77</v>
      </c>
    </row>
    <row r="140" spans="1:14">
      <c r="A140" s="227"/>
      <c r="B140" s="227"/>
      <c r="C140" s="180" t="s">
        <v>51</v>
      </c>
      <c r="D140" s="176">
        <f>SUM(D135:D139)</f>
        <v>587</v>
      </c>
      <c r="E140" s="176">
        <f t="shared" ref="E140:K140" si="40">SUM(E135:E139)</f>
        <v>1535</v>
      </c>
      <c r="F140" s="176">
        <f t="shared" si="40"/>
        <v>955</v>
      </c>
      <c r="G140" s="176">
        <f t="shared" si="40"/>
        <v>916</v>
      </c>
      <c r="H140" s="176">
        <f t="shared" si="40"/>
        <v>91</v>
      </c>
      <c r="I140" s="176">
        <f t="shared" si="40"/>
        <v>81</v>
      </c>
      <c r="J140" s="176">
        <f t="shared" si="40"/>
        <v>188</v>
      </c>
      <c r="K140" s="176">
        <f t="shared" si="40"/>
        <v>120</v>
      </c>
      <c r="L140" s="176">
        <f t="shared" si="35"/>
        <v>1821</v>
      </c>
      <c r="M140" s="176">
        <f t="shared" si="35"/>
        <v>2652</v>
      </c>
      <c r="N140" s="176">
        <f t="shared" si="36"/>
        <v>4473</v>
      </c>
    </row>
    <row r="141" spans="1:14">
      <c r="A141" s="230" t="s">
        <v>352</v>
      </c>
      <c r="B141" s="230"/>
      <c r="C141" s="230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</row>
    <row r="142" spans="1:14">
      <c r="A142" s="229" t="s">
        <v>0</v>
      </c>
      <c r="B142" s="229"/>
      <c r="C142" s="229" t="s">
        <v>1</v>
      </c>
      <c r="D142" s="229" t="s">
        <v>52</v>
      </c>
      <c r="E142" s="229"/>
      <c r="F142" s="229" t="s">
        <v>53</v>
      </c>
      <c r="G142" s="229"/>
      <c r="H142" s="229" t="s">
        <v>351</v>
      </c>
      <c r="I142" s="229"/>
      <c r="J142" s="229" t="s">
        <v>54</v>
      </c>
      <c r="K142" s="229"/>
      <c r="L142" s="229" t="s">
        <v>51</v>
      </c>
      <c r="M142" s="229"/>
      <c r="N142" s="229"/>
    </row>
    <row r="143" spans="1:14">
      <c r="A143" s="229"/>
      <c r="B143" s="229"/>
      <c r="C143" s="229"/>
      <c r="D143" s="176" t="s">
        <v>246</v>
      </c>
      <c r="E143" s="176" t="s">
        <v>247</v>
      </c>
      <c r="F143" s="176" t="s">
        <v>246</v>
      </c>
      <c r="G143" s="176" t="s">
        <v>247</v>
      </c>
      <c r="H143" s="176" t="s">
        <v>246</v>
      </c>
      <c r="I143" s="176" t="s">
        <v>247</v>
      </c>
      <c r="J143" s="176" t="s">
        <v>246</v>
      </c>
      <c r="K143" s="176" t="s">
        <v>247</v>
      </c>
      <c r="L143" s="176" t="s">
        <v>246</v>
      </c>
      <c r="M143" s="176" t="s">
        <v>247</v>
      </c>
      <c r="N143" s="176" t="s">
        <v>248</v>
      </c>
    </row>
    <row r="144" spans="1:14">
      <c r="A144" s="228" t="s">
        <v>3</v>
      </c>
      <c r="B144" s="228"/>
      <c r="C144" s="183" t="s">
        <v>4</v>
      </c>
      <c r="D144" s="183">
        <v>0</v>
      </c>
      <c r="E144" s="183">
        <v>0</v>
      </c>
      <c r="F144" s="179">
        <v>11</v>
      </c>
      <c r="G144" s="179">
        <v>8</v>
      </c>
      <c r="H144" s="179">
        <v>0</v>
      </c>
      <c r="I144" s="179">
        <v>0</v>
      </c>
      <c r="J144" s="179">
        <v>0</v>
      </c>
      <c r="K144" s="179">
        <v>0</v>
      </c>
      <c r="L144" s="176">
        <f>J144+H144+F144+D144</f>
        <v>11</v>
      </c>
      <c r="M144" s="176">
        <f>K144+I144+G144+E144</f>
        <v>8</v>
      </c>
      <c r="N144" s="176">
        <f>L144+M144</f>
        <v>19</v>
      </c>
    </row>
    <row r="145" spans="1:14">
      <c r="A145" s="228"/>
      <c r="B145" s="228"/>
      <c r="C145" s="183" t="s">
        <v>5</v>
      </c>
      <c r="D145" s="183">
        <v>0</v>
      </c>
      <c r="E145" s="183">
        <v>0</v>
      </c>
      <c r="F145" s="179">
        <v>0</v>
      </c>
      <c r="G145" s="179">
        <v>0</v>
      </c>
      <c r="H145" s="183">
        <v>0</v>
      </c>
      <c r="I145" s="183">
        <v>0</v>
      </c>
      <c r="J145" s="183">
        <v>0</v>
      </c>
      <c r="K145" s="183">
        <v>0</v>
      </c>
      <c r="L145" s="176">
        <f t="shared" ref="L145:M208" si="41">J145+H145+F145+D145</f>
        <v>0</v>
      </c>
      <c r="M145" s="176">
        <f t="shared" si="41"/>
        <v>0</v>
      </c>
      <c r="N145" s="176">
        <f t="shared" ref="N145:N208" si="42">L145+M145</f>
        <v>0</v>
      </c>
    </row>
    <row r="146" spans="1:14">
      <c r="A146" s="228"/>
      <c r="B146" s="228"/>
      <c r="C146" s="183" t="s">
        <v>6</v>
      </c>
      <c r="D146" s="183">
        <v>0</v>
      </c>
      <c r="E146" s="183">
        <v>0</v>
      </c>
      <c r="F146" s="184">
        <v>1</v>
      </c>
      <c r="G146" s="179">
        <v>0</v>
      </c>
      <c r="H146" s="7">
        <v>0</v>
      </c>
      <c r="I146" s="7">
        <v>0</v>
      </c>
      <c r="J146" s="183">
        <v>0</v>
      </c>
      <c r="K146" s="183">
        <v>0</v>
      </c>
      <c r="L146" s="176">
        <f t="shared" si="41"/>
        <v>1</v>
      </c>
      <c r="M146" s="176">
        <f t="shared" si="41"/>
        <v>0</v>
      </c>
      <c r="N146" s="176">
        <f t="shared" si="42"/>
        <v>1</v>
      </c>
    </row>
    <row r="147" spans="1:14">
      <c r="A147" s="228"/>
      <c r="B147" s="228"/>
      <c r="C147" s="183" t="s">
        <v>7</v>
      </c>
      <c r="D147" s="183">
        <v>0</v>
      </c>
      <c r="E147" s="183">
        <v>0</v>
      </c>
      <c r="F147" s="183">
        <v>0</v>
      </c>
      <c r="G147" s="183">
        <v>0</v>
      </c>
      <c r="H147" s="183">
        <v>0</v>
      </c>
      <c r="I147" s="183">
        <v>0</v>
      </c>
      <c r="J147" s="183">
        <v>0</v>
      </c>
      <c r="K147" s="183">
        <v>0</v>
      </c>
      <c r="L147" s="176">
        <f t="shared" si="41"/>
        <v>0</v>
      </c>
      <c r="M147" s="176">
        <f t="shared" si="41"/>
        <v>0</v>
      </c>
      <c r="N147" s="176">
        <f t="shared" si="42"/>
        <v>0</v>
      </c>
    </row>
    <row r="148" spans="1:14">
      <c r="A148" s="228"/>
      <c r="B148" s="228"/>
      <c r="C148" s="183" t="s">
        <v>8</v>
      </c>
      <c r="D148" s="183">
        <v>0</v>
      </c>
      <c r="E148" s="183">
        <v>0</v>
      </c>
      <c r="F148" s="183">
        <v>0</v>
      </c>
      <c r="G148" s="183">
        <v>0</v>
      </c>
      <c r="H148" s="183">
        <v>0</v>
      </c>
      <c r="I148" s="183">
        <v>0</v>
      </c>
      <c r="J148" s="183">
        <v>0</v>
      </c>
      <c r="K148" s="183">
        <v>0</v>
      </c>
      <c r="L148" s="176">
        <f t="shared" si="41"/>
        <v>0</v>
      </c>
      <c r="M148" s="176">
        <f t="shared" si="41"/>
        <v>0</v>
      </c>
      <c r="N148" s="176">
        <f t="shared" si="42"/>
        <v>0</v>
      </c>
    </row>
    <row r="149" spans="1:14">
      <c r="A149" s="228"/>
      <c r="B149" s="228"/>
      <c r="C149" s="177" t="s">
        <v>51</v>
      </c>
      <c r="D149" s="177">
        <f>SUM(D144:D148)</f>
        <v>0</v>
      </c>
      <c r="E149" s="177">
        <f>SUM(E144:E148)</f>
        <v>0</v>
      </c>
      <c r="F149" s="177">
        <f>SUM(F144:F148)</f>
        <v>12</v>
      </c>
      <c r="G149" s="177">
        <f>SUM(G144:G148)</f>
        <v>8</v>
      </c>
      <c r="H149" s="177">
        <v>0</v>
      </c>
      <c r="I149" s="177">
        <v>0</v>
      </c>
      <c r="J149" s="177">
        <f>SUM(J144:J148)</f>
        <v>0</v>
      </c>
      <c r="K149" s="177">
        <f>SUM(K144:K148)</f>
        <v>0</v>
      </c>
      <c r="L149" s="176">
        <f t="shared" si="41"/>
        <v>12</v>
      </c>
      <c r="M149" s="176">
        <f t="shared" si="41"/>
        <v>8</v>
      </c>
      <c r="N149" s="176">
        <f t="shared" si="42"/>
        <v>20</v>
      </c>
    </row>
    <row r="150" spans="1:14">
      <c r="A150" s="228" t="s">
        <v>9</v>
      </c>
      <c r="B150" s="228"/>
      <c r="C150" s="183" t="s">
        <v>4</v>
      </c>
      <c r="D150" s="183">
        <v>0</v>
      </c>
      <c r="E150" s="183">
        <v>0</v>
      </c>
      <c r="F150" s="179">
        <v>1</v>
      </c>
      <c r="G150" s="179">
        <v>0</v>
      </c>
      <c r="H150" s="179">
        <v>0</v>
      </c>
      <c r="I150" s="179">
        <v>0</v>
      </c>
      <c r="J150" s="179">
        <v>0</v>
      </c>
      <c r="K150" s="179">
        <v>0</v>
      </c>
      <c r="L150" s="176">
        <f t="shared" si="41"/>
        <v>1</v>
      </c>
      <c r="M150" s="176">
        <f t="shared" si="41"/>
        <v>0</v>
      </c>
      <c r="N150" s="176">
        <f t="shared" si="42"/>
        <v>1</v>
      </c>
    </row>
    <row r="151" spans="1:14">
      <c r="A151" s="228"/>
      <c r="B151" s="228"/>
      <c r="C151" s="183" t="s">
        <v>5</v>
      </c>
      <c r="D151" s="183">
        <v>0</v>
      </c>
      <c r="E151" s="183">
        <v>0</v>
      </c>
      <c r="F151" s="179">
        <v>0</v>
      </c>
      <c r="G151" s="179">
        <v>0</v>
      </c>
      <c r="H151" s="183">
        <v>0</v>
      </c>
      <c r="I151" s="183">
        <v>0</v>
      </c>
      <c r="J151" s="183">
        <v>0</v>
      </c>
      <c r="K151" s="183">
        <v>0</v>
      </c>
      <c r="L151" s="176">
        <f t="shared" si="41"/>
        <v>0</v>
      </c>
      <c r="M151" s="176">
        <f t="shared" si="41"/>
        <v>0</v>
      </c>
      <c r="N151" s="176">
        <f t="shared" si="42"/>
        <v>0</v>
      </c>
    </row>
    <row r="152" spans="1:14" ht="27.75" customHeight="1">
      <c r="A152" s="228"/>
      <c r="B152" s="228"/>
      <c r="C152" s="183" t="s">
        <v>6</v>
      </c>
      <c r="D152" s="183">
        <v>0</v>
      </c>
      <c r="E152" s="183">
        <v>0</v>
      </c>
      <c r="F152" s="184">
        <v>1</v>
      </c>
      <c r="G152" s="184">
        <v>0</v>
      </c>
      <c r="H152" s="7">
        <v>0</v>
      </c>
      <c r="I152" s="7">
        <v>0</v>
      </c>
      <c r="J152" s="183">
        <v>0</v>
      </c>
      <c r="K152" s="183">
        <v>0</v>
      </c>
      <c r="L152" s="176">
        <f t="shared" si="41"/>
        <v>1</v>
      </c>
      <c r="M152" s="176">
        <f t="shared" si="41"/>
        <v>0</v>
      </c>
      <c r="N152" s="176">
        <f t="shared" si="42"/>
        <v>1</v>
      </c>
    </row>
    <row r="153" spans="1:14">
      <c r="A153" s="228"/>
      <c r="B153" s="228"/>
      <c r="C153" s="183" t="s">
        <v>7</v>
      </c>
      <c r="D153" s="183">
        <v>0</v>
      </c>
      <c r="E153" s="183">
        <v>0</v>
      </c>
      <c r="F153" s="179">
        <v>1</v>
      </c>
      <c r="G153" s="179">
        <v>0</v>
      </c>
      <c r="H153" s="179">
        <v>0</v>
      </c>
      <c r="I153" s="179">
        <v>0</v>
      </c>
      <c r="J153" s="179">
        <v>0</v>
      </c>
      <c r="K153" s="179">
        <v>0</v>
      </c>
      <c r="L153" s="176">
        <f t="shared" si="41"/>
        <v>1</v>
      </c>
      <c r="M153" s="176">
        <f t="shared" si="41"/>
        <v>0</v>
      </c>
      <c r="N153" s="176">
        <f t="shared" si="42"/>
        <v>1</v>
      </c>
    </row>
    <row r="154" spans="1:14">
      <c r="A154" s="228"/>
      <c r="B154" s="228"/>
      <c r="C154" s="177" t="s">
        <v>51</v>
      </c>
      <c r="D154" s="177">
        <f>SUM(D150:D153)</f>
        <v>0</v>
      </c>
      <c r="E154" s="177">
        <f>SUM(E150:E153)</f>
        <v>0</v>
      </c>
      <c r="F154" s="177">
        <f>SUM(F150:F153)</f>
        <v>3</v>
      </c>
      <c r="G154" s="177">
        <f>SUM(G150:G153)</f>
        <v>0</v>
      </c>
      <c r="H154" s="177">
        <v>0</v>
      </c>
      <c r="I154" s="177">
        <v>0</v>
      </c>
      <c r="J154" s="177">
        <f>SUM(J150:J153)</f>
        <v>0</v>
      </c>
      <c r="K154" s="177">
        <f>SUM(K150:K153)</f>
        <v>0</v>
      </c>
      <c r="L154" s="176">
        <f t="shared" si="41"/>
        <v>3</v>
      </c>
      <c r="M154" s="176">
        <f t="shared" si="41"/>
        <v>0</v>
      </c>
      <c r="N154" s="176">
        <f t="shared" si="42"/>
        <v>3</v>
      </c>
    </row>
    <row r="155" spans="1:14">
      <c r="A155" s="228" t="s">
        <v>10</v>
      </c>
      <c r="B155" s="228"/>
      <c r="C155" s="183" t="s">
        <v>4</v>
      </c>
      <c r="D155" s="183">
        <v>0</v>
      </c>
      <c r="E155" s="183">
        <v>0</v>
      </c>
      <c r="F155" s="179">
        <v>0</v>
      </c>
      <c r="G155" s="179">
        <v>5</v>
      </c>
      <c r="H155" s="179">
        <v>0</v>
      </c>
      <c r="I155" s="179">
        <v>0</v>
      </c>
      <c r="J155" s="183">
        <v>0</v>
      </c>
      <c r="K155" s="183">
        <v>0</v>
      </c>
      <c r="L155" s="176">
        <f t="shared" si="41"/>
        <v>0</v>
      </c>
      <c r="M155" s="176">
        <f t="shared" si="41"/>
        <v>5</v>
      </c>
      <c r="N155" s="176">
        <f t="shared" si="42"/>
        <v>5</v>
      </c>
    </row>
    <row r="156" spans="1:14" ht="27.75" customHeight="1">
      <c r="A156" s="228"/>
      <c r="B156" s="228"/>
      <c r="C156" s="183" t="s">
        <v>5</v>
      </c>
      <c r="D156" s="183">
        <v>0</v>
      </c>
      <c r="E156" s="183">
        <v>0</v>
      </c>
      <c r="F156" s="179">
        <v>0</v>
      </c>
      <c r="G156" s="179">
        <v>0</v>
      </c>
      <c r="H156" s="183">
        <v>0</v>
      </c>
      <c r="I156" s="183">
        <v>0</v>
      </c>
      <c r="J156" s="183">
        <v>0</v>
      </c>
      <c r="K156" s="183">
        <v>0</v>
      </c>
      <c r="L156" s="176">
        <f t="shared" si="41"/>
        <v>0</v>
      </c>
      <c r="M156" s="176">
        <f t="shared" si="41"/>
        <v>0</v>
      </c>
      <c r="N156" s="176">
        <f t="shared" si="42"/>
        <v>0</v>
      </c>
    </row>
    <row r="157" spans="1:14">
      <c r="A157" s="228"/>
      <c r="B157" s="228"/>
      <c r="C157" s="183" t="s">
        <v>6</v>
      </c>
      <c r="D157" s="183">
        <v>0</v>
      </c>
      <c r="E157" s="183">
        <v>0</v>
      </c>
      <c r="F157" s="179">
        <v>0</v>
      </c>
      <c r="G157" s="179">
        <v>0</v>
      </c>
      <c r="H157" s="7">
        <v>0</v>
      </c>
      <c r="I157" s="7">
        <v>0</v>
      </c>
      <c r="J157" s="183">
        <v>0</v>
      </c>
      <c r="K157" s="183">
        <v>0</v>
      </c>
      <c r="L157" s="176">
        <f t="shared" si="41"/>
        <v>0</v>
      </c>
      <c r="M157" s="176">
        <f t="shared" si="41"/>
        <v>0</v>
      </c>
      <c r="N157" s="176">
        <f t="shared" si="42"/>
        <v>0</v>
      </c>
    </row>
    <row r="158" spans="1:14">
      <c r="A158" s="228"/>
      <c r="B158" s="228"/>
      <c r="C158" s="183" t="s">
        <v>7</v>
      </c>
      <c r="D158" s="183">
        <v>0</v>
      </c>
      <c r="E158" s="183">
        <v>0</v>
      </c>
      <c r="F158" s="183">
        <v>0</v>
      </c>
      <c r="G158" s="183">
        <v>0</v>
      </c>
      <c r="H158" s="183">
        <v>0</v>
      </c>
      <c r="I158" s="183">
        <v>0</v>
      </c>
      <c r="J158" s="183">
        <v>0</v>
      </c>
      <c r="K158" s="183">
        <v>0</v>
      </c>
      <c r="L158" s="176">
        <f t="shared" si="41"/>
        <v>0</v>
      </c>
      <c r="M158" s="176">
        <f t="shared" si="41"/>
        <v>0</v>
      </c>
      <c r="N158" s="176">
        <f t="shared" si="42"/>
        <v>0</v>
      </c>
    </row>
    <row r="159" spans="1:14" ht="27.75" customHeight="1">
      <c r="A159" s="228"/>
      <c r="B159" s="228"/>
      <c r="C159" s="177" t="s">
        <v>51</v>
      </c>
      <c r="D159" s="177">
        <f>SUM(D155:D158)</f>
        <v>0</v>
      </c>
      <c r="E159" s="177">
        <f>SUM(E155:E158)</f>
        <v>0</v>
      </c>
      <c r="F159" s="177">
        <f>SUM(F155:F158)</f>
        <v>0</v>
      </c>
      <c r="G159" s="177">
        <f>SUM(G155:G158)</f>
        <v>5</v>
      </c>
      <c r="H159" s="177">
        <v>0</v>
      </c>
      <c r="I159" s="177">
        <v>0</v>
      </c>
      <c r="J159" s="177">
        <f>SUM(J155:J158)</f>
        <v>0</v>
      </c>
      <c r="K159" s="177">
        <f>SUM(K155:K158)</f>
        <v>0</v>
      </c>
      <c r="L159" s="176">
        <f t="shared" si="41"/>
        <v>0</v>
      </c>
      <c r="M159" s="176">
        <f t="shared" si="41"/>
        <v>5</v>
      </c>
      <c r="N159" s="176">
        <f t="shared" si="42"/>
        <v>5</v>
      </c>
    </row>
    <row r="160" spans="1:14">
      <c r="A160" s="228" t="s">
        <v>55</v>
      </c>
      <c r="B160" s="228"/>
      <c r="C160" s="182" t="s">
        <v>4</v>
      </c>
      <c r="D160" s="183">
        <v>0</v>
      </c>
      <c r="E160" s="183">
        <v>0</v>
      </c>
      <c r="F160" s="179">
        <v>1</v>
      </c>
      <c r="G160" s="179">
        <v>0</v>
      </c>
      <c r="H160" s="179">
        <v>2</v>
      </c>
      <c r="I160" s="179">
        <v>0</v>
      </c>
      <c r="J160" s="179">
        <v>0</v>
      </c>
      <c r="K160" s="179">
        <v>0</v>
      </c>
      <c r="L160" s="176">
        <f t="shared" si="41"/>
        <v>3</v>
      </c>
      <c r="M160" s="176">
        <f t="shared" si="41"/>
        <v>0</v>
      </c>
      <c r="N160" s="176">
        <f t="shared" si="42"/>
        <v>3</v>
      </c>
    </row>
    <row r="161" spans="1:14" ht="27.75" customHeight="1">
      <c r="A161" s="228"/>
      <c r="B161" s="228"/>
      <c r="C161" s="182" t="s">
        <v>5</v>
      </c>
      <c r="D161" s="183">
        <v>0</v>
      </c>
      <c r="E161" s="183">
        <v>0</v>
      </c>
      <c r="F161" s="179">
        <v>0</v>
      </c>
      <c r="G161" s="179">
        <v>0</v>
      </c>
      <c r="H161" s="183">
        <v>0</v>
      </c>
      <c r="I161" s="183">
        <v>0</v>
      </c>
      <c r="J161" s="183">
        <v>0</v>
      </c>
      <c r="K161" s="183">
        <v>0</v>
      </c>
      <c r="L161" s="176">
        <f t="shared" si="41"/>
        <v>0</v>
      </c>
      <c r="M161" s="176">
        <f t="shared" si="41"/>
        <v>0</v>
      </c>
      <c r="N161" s="176">
        <f t="shared" si="42"/>
        <v>0</v>
      </c>
    </row>
    <row r="162" spans="1:14">
      <c r="A162" s="228"/>
      <c r="B162" s="228"/>
      <c r="C162" s="182" t="s">
        <v>6</v>
      </c>
      <c r="D162" s="183">
        <v>0</v>
      </c>
      <c r="E162" s="183">
        <v>0</v>
      </c>
      <c r="F162" s="179">
        <v>0</v>
      </c>
      <c r="G162" s="179">
        <v>0</v>
      </c>
      <c r="H162" s="7">
        <v>0</v>
      </c>
      <c r="I162" s="7">
        <v>0</v>
      </c>
      <c r="J162" s="183">
        <v>0</v>
      </c>
      <c r="K162" s="183">
        <v>0</v>
      </c>
      <c r="L162" s="176">
        <f t="shared" si="41"/>
        <v>0</v>
      </c>
      <c r="M162" s="176">
        <f t="shared" si="41"/>
        <v>0</v>
      </c>
      <c r="N162" s="176">
        <f t="shared" si="42"/>
        <v>0</v>
      </c>
    </row>
    <row r="163" spans="1:14" ht="27.75" customHeight="1">
      <c r="A163" s="228"/>
      <c r="B163" s="228"/>
      <c r="C163" s="182" t="s">
        <v>7</v>
      </c>
      <c r="D163" s="183">
        <v>0</v>
      </c>
      <c r="E163" s="183">
        <v>0</v>
      </c>
      <c r="F163" s="179">
        <v>0</v>
      </c>
      <c r="G163" s="179">
        <v>0</v>
      </c>
      <c r="H163" s="179">
        <v>0</v>
      </c>
      <c r="I163" s="179">
        <v>0</v>
      </c>
      <c r="J163" s="179">
        <v>0</v>
      </c>
      <c r="K163" s="179">
        <v>0</v>
      </c>
      <c r="L163" s="176">
        <f t="shared" si="41"/>
        <v>0</v>
      </c>
      <c r="M163" s="176">
        <f t="shared" si="41"/>
        <v>0</v>
      </c>
      <c r="N163" s="176">
        <f t="shared" si="42"/>
        <v>0</v>
      </c>
    </row>
    <row r="164" spans="1:14">
      <c r="A164" s="228"/>
      <c r="B164" s="228"/>
      <c r="C164" s="182" t="s">
        <v>12</v>
      </c>
      <c r="D164" s="183">
        <v>0</v>
      </c>
      <c r="E164" s="183">
        <v>0</v>
      </c>
      <c r="F164" s="183">
        <v>0</v>
      </c>
      <c r="G164" s="183">
        <v>0</v>
      </c>
      <c r="H164" s="183">
        <v>0</v>
      </c>
      <c r="I164" s="183">
        <v>0</v>
      </c>
      <c r="J164" s="183">
        <v>0</v>
      </c>
      <c r="K164" s="183">
        <v>0</v>
      </c>
      <c r="L164" s="176">
        <f t="shared" si="41"/>
        <v>0</v>
      </c>
      <c r="M164" s="176">
        <f t="shared" si="41"/>
        <v>0</v>
      </c>
      <c r="N164" s="176">
        <f t="shared" si="42"/>
        <v>0</v>
      </c>
    </row>
    <row r="165" spans="1:14" ht="27.75" customHeight="1">
      <c r="A165" s="228"/>
      <c r="B165" s="228"/>
      <c r="C165" s="177" t="s">
        <v>51</v>
      </c>
      <c r="D165" s="177">
        <f>SUM(D160:D164)</f>
        <v>0</v>
      </c>
      <c r="E165" s="177">
        <f>SUM(E160:E164)</f>
        <v>0</v>
      </c>
      <c r="F165" s="177">
        <f>SUM(F160:F164)</f>
        <v>1</v>
      </c>
      <c r="G165" s="177">
        <f>SUM(G160:G164)</f>
        <v>0</v>
      </c>
      <c r="H165" s="177">
        <v>0</v>
      </c>
      <c r="I165" s="177">
        <v>0</v>
      </c>
      <c r="J165" s="177">
        <f>SUM(J160:J164)</f>
        <v>0</v>
      </c>
      <c r="K165" s="177">
        <f>SUM(K160:K164)</f>
        <v>0</v>
      </c>
      <c r="L165" s="176">
        <f t="shared" si="41"/>
        <v>1</v>
      </c>
      <c r="M165" s="176">
        <f t="shared" si="41"/>
        <v>0</v>
      </c>
      <c r="N165" s="176">
        <f t="shared" si="42"/>
        <v>1</v>
      </c>
    </row>
    <row r="166" spans="1:14">
      <c r="A166" s="228" t="s">
        <v>13</v>
      </c>
      <c r="B166" s="228"/>
      <c r="C166" s="182" t="s">
        <v>4</v>
      </c>
      <c r="D166" s="183">
        <v>0</v>
      </c>
      <c r="E166" s="183">
        <v>0</v>
      </c>
      <c r="F166" s="179">
        <v>0</v>
      </c>
      <c r="G166" s="179">
        <v>0</v>
      </c>
      <c r="H166" s="179">
        <v>0</v>
      </c>
      <c r="I166" s="179">
        <v>0</v>
      </c>
      <c r="J166" s="179">
        <v>0</v>
      </c>
      <c r="K166" s="179">
        <v>0</v>
      </c>
      <c r="L166" s="176">
        <f t="shared" si="41"/>
        <v>0</v>
      </c>
      <c r="M166" s="176">
        <f t="shared" si="41"/>
        <v>0</v>
      </c>
      <c r="N166" s="176">
        <f t="shared" si="42"/>
        <v>0</v>
      </c>
    </row>
    <row r="167" spans="1:14" ht="27.75" customHeight="1">
      <c r="A167" s="228"/>
      <c r="B167" s="228"/>
      <c r="C167" s="182" t="s">
        <v>5</v>
      </c>
      <c r="D167" s="183">
        <v>0</v>
      </c>
      <c r="E167" s="183">
        <v>0</v>
      </c>
      <c r="F167" s="179">
        <v>0</v>
      </c>
      <c r="G167" s="179">
        <v>0</v>
      </c>
      <c r="H167" s="183">
        <v>0</v>
      </c>
      <c r="I167" s="183">
        <v>0</v>
      </c>
      <c r="J167" s="183">
        <v>0</v>
      </c>
      <c r="K167" s="183">
        <v>0</v>
      </c>
      <c r="L167" s="176">
        <f t="shared" si="41"/>
        <v>0</v>
      </c>
      <c r="M167" s="176">
        <f t="shared" si="41"/>
        <v>0</v>
      </c>
      <c r="N167" s="176">
        <f t="shared" si="42"/>
        <v>0</v>
      </c>
    </row>
    <row r="168" spans="1:14">
      <c r="A168" s="228"/>
      <c r="B168" s="228"/>
      <c r="C168" s="182" t="s">
        <v>6</v>
      </c>
      <c r="D168" s="183">
        <v>0</v>
      </c>
      <c r="E168" s="183">
        <v>0</v>
      </c>
      <c r="F168" s="179">
        <v>0</v>
      </c>
      <c r="G168" s="179">
        <v>0</v>
      </c>
      <c r="H168" s="7">
        <v>0</v>
      </c>
      <c r="I168" s="7">
        <v>0</v>
      </c>
      <c r="J168" s="183">
        <v>0</v>
      </c>
      <c r="K168" s="183">
        <v>0</v>
      </c>
      <c r="L168" s="176">
        <f t="shared" si="41"/>
        <v>0</v>
      </c>
      <c r="M168" s="176">
        <f t="shared" si="41"/>
        <v>0</v>
      </c>
      <c r="N168" s="176">
        <f t="shared" si="42"/>
        <v>0</v>
      </c>
    </row>
    <row r="169" spans="1:14" ht="27.75" customHeight="1">
      <c r="A169" s="228"/>
      <c r="B169" s="228"/>
      <c r="C169" s="183" t="s">
        <v>7</v>
      </c>
      <c r="D169" s="183">
        <v>0</v>
      </c>
      <c r="E169" s="183">
        <v>0</v>
      </c>
      <c r="F169" s="179">
        <v>0</v>
      </c>
      <c r="G169" s="179">
        <v>0</v>
      </c>
      <c r="H169" s="179">
        <v>0</v>
      </c>
      <c r="I169" s="179">
        <v>0</v>
      </c>
      <c r="J169" s="179">
        <v>0</v>
      </c>
      <c r="K169" s="179">
        <v>0</v>
      </c>
      <c r="L169" s="176">
        <f t="shared" si="41"/>
        <v>0</v>
      </c>
      <c r="M169" s="176">
        <f t="shared" si="41"/>
        <v>0</v>
      </c>
      <c r="N169" s="176">
        <f t="shared" si="42"/>
        <v>0</v>
      </c>
    </row>
    <row r="170" spans="1:14">
      <c r="A170" s="228"/>
      <c r="B170" s="228"/>
      <c r="C170" s="177" t="s">
        <v>51</v>
      </c>
      <c r="D170" s="177">
        <f>SUM(D166:D169)</f>
        <v>0</v>
      </c>
      <c r="E170" s="177">
        <f>SUM(E166:E169)</f>
        <v>0</v>
      </c>
      <c r="F170" s="177">
        <f>SUM(F166:F169)</f>
        <v>0</v>
      </c>
      <c r="G170" s="177">
        <f>SUM(G166:G169)</f>
        <v>0</v>
      </c>
      <c r="H170" s="177">
        <v>0</v>
      </c>
      <c r="I170" s="177">
        <v>0</v>
      </c>
      <c r="J170" s="177">
        <f>SUM(J166:J169)</f>
        <v>0</v>
      </c>
      <c r="K170" s="177">
        <f>SUM(K166:K169)</f>
        <v>0</v>
      </c>
      <c r="L170" s="176">
        <f t="shared" si="41"/>
        <v>0</v>
      </c>
      <c r="M170" s="176">
        <f t="shared" si="41"/>
        <v>0</v>
      </c>
      <c r="N170" s="176">
        <f t="shared" si="42"/>
        <v>0</v>
      </c>
    </row>
    <row r="171" spans="1:14">
      <c r="A171" s="228" t="s">
        <v>184</v>
      </c>
      <c r="B171" s="228"/>
      <c r="C171" s="182" t="s">
        <v>4</v>
      </c>
      <c r="D171" s="183">
        <v>0</v>
      </c>
      <c r="E171" s="183">
        <v>0</v>
      </c>
      <c r="F171" s="179">
        <v>4</v>
      </c>
      <c r="G171" s="179">
        <v>0</v>
      </c>
      <c r="H171" s="183">
        <v>0</v>
      </c>
      <c r="I171" s="183">
        <v>0</v>
      </c>
      <c r="J171" s="179">
        <v>0</v>
      </c>
      <c r="K171" s="179">
        <v>0</v>
      </c>
      <c r="L171" s="176">
        <f t="shared" si="41"/>
        <v>4</v>
      </c>
      <c r="M171" s="176">
        <f t="shared" si="41"/>
        <v>0</v>
      </c>
      <c r="N171" s="176">
        <f t="shared" si="42"/>
        <v>4</v>
      </c>
    </row>
    <row r="172" spans="1:14">
      <c r="A172" s="228"/>
      <c r="B172" s="228"/>
      <c r="C172" s="182" t="s">
        <v>5</v>
      </c>
      <c r="D172" s="183">
        <v>0</v>
      </c>
      <c r="E172" s="183">
        <v>0</v>
      </c>
      <c r="F172" s="183">
        <v>0</v>
      </c>
      <c r="G172" s="183">
        <v>0</v>
      </c>
      <c r="H172" s="183">
        <v>0</v>
      </c>
      <c r="I172" s="183">
        <v>0</v>
      </c>
      <c r="J172" s="183">
        <v>0</v>
      </c>
      <c r="K172" s="183">
        <v>0</v>
      </c>
      <c r="L172" s="176">
        <f t="shared" si="41"/>
        <v>0</v>
      </c>
      <c r="M172" s="176">
        <f t="shared" si="41"/>
        <v>0</v>
      </c>
      <c r="N172" s="176">
        <f t="shared" si="42"/>
        <v>0</v>
      </c>
    </row>
    <row r="173" spans="1:14" ht="27.75" customHeight="1">
      <c r="A173" s="228"/>
      <c r="B173" s="228"/>
      <c r="C173" s="182" t="s">
        <v>6</v>
      </c>
      <c r="D173" s="183">
        <v>0</v>
      </c>
      <c r="E173" s="183">
        <v>0</v>
      </c>
      <c r="F173" s="184">
        <v>0</v>
      </c>
      <c r="G173" s="184">
        <v>1</v>
      </c>
      <c r="H173" s="7">
        <v>0</v>
      </c>
      <c r="I173" s="7">
        <v>0</v>
      </c>
      <c r="J173" s="183">
        <v>0</v>
      </c>
      <c r="K173" s="183">
        <v>0</v>
      </c>
      <c r="L173" s="176">
        <f t="shared" si="41"/>
        <v>0</v>
      </c>
      <c r="M173" s="176">
        <f t="shared" si="41"/>
        <v>1</v>
      </c>
      <c r="N173" s="176">
        <f t="shared" si="42"/>
        <v>1</v>
      </c>
    </row>
    <row r="174" spans="1:14">
      <c r="A174" s="228"/>
      <c r="B174" s="228"/>
      <c r="C174" s="182" t="s">
        <v>7</v>
      </c>
      <c r="D174" s="179">
        <v>4</v>
      </c>
      <c r="E174" s="179">
        <v>0</v>
      </c>
      <c r="F174" s="179">
        <v>0</v>
      </c>
      <c r="G174" s="179">
        <v>0</v>
      </c>
      <c r="H174" s="179">
        <v>0</v>
      </c>
      <c r="I174" s="179">
        <v>0</v>
      </c>
      <c r="J174" s="179">
        <v>0</v>
      </c>
      <c r="K174" s="179">
        <v>0</v>
      </c>
      <c r="L174" s="176">
        <f t="shared" si="41"/>
        <v>4</v>
      </c>
      <c r="M174" s="176">
        <f t="shared" si="41"/>
        <v>0</v>
      </c>
      <c r="N174" s="176">
        <f t="shared" si="42"/>
        <v>4</v>
      </c>
    </row>
    <row r="175" spans="1:14">
      <c r="A175" s="228"/>
      <c r="B175" s="228"/>
      <c r="C175" s="177" t="s">
        <v>51</v>
      </c>
      <c r="D175" s="177">
        <f>SUM(D171:D174)</f>
        <v>4</v>
      </c>
      <c r="E175" s="177">
        <f>SUM(E171:E174)</f>
        <v>0</v>
      </c>
      <c r="F175" s="177">
        <f>SUM(F171:F174)</f>
        <v>4</v>
      </c>
      <c r="G175" s="177">
        <f>SUM(G171:G174)</f>
        <v>1</v>
      </c>
      <c r="H175" s="177">
        <v>0</v>
      </c>
      <c r="I175" s="177">
        <v>0</v>
      </c>
      <c r="J175" s="177">
        <f>SUM(J171:J174)</f>
        <v>0</v>
      </c>
      <c r="K175" s="177">
        <f>SUM(K171:K174)</f>
        <v>0</v>
      </c>
      <c r="L175" s="176">
        <f t="shared" si="41"/>
        <v>8</v>
      </c>
      <c r="M175" s="176">
        <f t="shared" si="41"/>
        <v>1</v>
      </c>
      <c r="N175" s="176">
        <f t="shared" si="42"/>
        <v>9</v>
      </c>
    </row>
    <row r="176" spans="1:14">
      <c r="A176" s="228" t="s">
        <v>15</v>
      </c>
      <c r="B176" s="228"/>
      <c r="C176" s="182" t="s">
        <v>4</v>
      </c>
      <c r="D176" s="183">
        <v>0</v>
      </c>
      <c r="E176" s="183">
        <v>0</v>
      </c>
      <c r="F176" s="179">
        <v>2</v>
      </c>
      <c r="G176" s="179">
        <v>0</v>
      </c>
      <c r="H176" s="183">
        <v>0</v>
      </c>
      <c r="I176" s="183">
        <v>0</v>
      </c>
      <c r="J176" s="179">
        <v>0</v>
      </c>
      <c r="K176" s="179">
        <v>0</v>
      </c>
      <c r="L176" s="176">
        <f t="shared" si="41"/>
        <v>2</v>
      </c>
      <c r="M176" s="176">
        <f t="shared" si="41"/>
        <v>0</v>
      </c>
      <c r="N176" s="176">
        <f t="shared" si="42"/>
        <v>2</v>
      </c>
    </row>
    <row r="177" spans="1:14">
      <c r="A177" s="228"/>
      <c r="B177" s="228"/>
      <c r="C177" s="183" t="s">
        <v>5</v>
      </c>
      <c r="D177" s="183">
        <v>0</v>
      </c>
      <c r="E177" s="183">
        <v>0</v>
      </c>
      <c r="F177" s="179">
        <v>0</v>
      </c>
      <c r="G177" s="179">
        <v>0</v>
      </c>
      <c r="H177" s="183">
        <v>0</v>
      </c>
      <c r="I177" s="183">
        <v>0</v>
      </c>
      <c r="J177" s="183">
        <v>0</v>
      </c>
      <c r="K177" s="183">
        <v>0</v>
      </c>
      <c r="L177" s="176">
        <f t="shared" si="41"/>
        <v>0</v>
      </c>
      <c r="M177" s="176">
        <f t="shared" si="41"/>
        <v>0</v>
      </c>
      <c r="N177" s="176">
        <f t="shared" si="42"/>
        <v>0</v>
      </c>
    </row>
    <row r="178" spans="1:14">
      <c r="A178" s="228"/>
      <c r="B178" s="228"/>
      <c r="C178" s="183" t="s">
        <v>6</v>
      </c>
      <c r="D178" s="183">
        <v>0</v>
      </c>
      <c r="E178" s="183">
        <v>0</v>
      </c>
      <c r="F178" s="184">
        <v>1</v>
      </c>
      <c r="G178" s="184">
        <v>0</v>
      </c>
      <c r="H178" s="7">
        <v>0</v>
      </c>
      <c r="I178" s="7">
        <v>0</v>
      </c>
      <c r="J178" s="183">
        <v>0</v>
      </c>
      <c r="K178" s="183">
        <v>0</v>
      </c>
      <c r="L178" s="176">
        <f t="shared" si="41"/>
        <v>1</v>
      </c>
      <c r="M178" s="176">
        <f t="shared" si="41"/>
        <v>0</v>
      </c>
      <c r="N178" s="176">
        <f t="shared" si="42"/>
        <v>1</v>
      </c>
    </row>
    <row r="179" spans="1:14" ht="27.75" customHeight="1">
      <c r="A179" s="228"/>
      <c r="B179" s="228"/>
      <c r="C179" s="183" t="s">
        <v>7</v>
      </c>
      <c r="D179" s="183">
        <v>0</v>
      </c>
      <c r="E179" s="183">
        <v>0</v>
      </c>
      <c r="F179" s="179">
        <v>0</v>
      </c>
      <c r="G179" s="179">
        <v>0</v>
      </c>
      <c r="H179" s="183">
        <v>0</v>
      </c>
      <c r="I179" s="183">
        <v>0</v>
      </c>
      <c r="J179" s="183">
        <v>0</v>
      </c>
      <c r="K179" s="183">
        <v>0</v>
      </c>
      <c r="L179" s="176">
        <f t="shared" si="41"/>
        <v>0</v>
      </c>
      <c r="M179" s="176">
        <f t="shared" si="41"/>
        <v>0</v>
      </c>
      <c r="N179" s="176">
        <f t="shared" si="42"/>
        <v>0</v>
      </c>
    </row>
    <row r="180" spans="1:14">
      <c r="A180" s="228"/>
      <c r="B180" s="228"/>
      <c r="C180" s="182" t="s">
        <v>8</v>
      </c>
      <c r="D180" s="183">
        <v>0</v>
      </c>
      <c r="E180" s="183">
        <v>0</v>
      </c>
      <c r="F180" s="183">
        <v>0</v>
      </c>
      <c r="G180" s="183">
        <v>0</v>
      </c>
      <c r="H180" s="183">
        <v>0</v>
      </c>
      <c r="I180" s="183">
        <v>0</v>
      </c>
      <c r="J180" s="183">
        <v>0</v>
      </c>
      <c r="K180" s="183">
        <v>0</v>
      </c>
      <c r="L180" s="176">
        <f t="shared" si="41"/>
        <v>0</v>
      </c>
      <c r="M180" s="176">
        <f t="shared" si="41"/>
        <v>0</v>
      </c>
      <c r="N180" s="176">
        <f t="shared" si="42"/>
        <v>0</v>
      </c>
    </row>
    <row r="181" spans="1:14" ht="27.75" customHeight="1">
      <c r="A181" s="228"/>
      <c r="B181" s="228"/>
      <c r="C181" s="177" t="s">
        <v>51</v>
      </c>
      <c r="D181" s="177">
        <f>SUM(D176:D180)</f>
        <v>0</v>
      </c>
      <c r="E181" s="177">
        <f>SUM(E176:E180)</f>
        <v>0</v>
      </c>
      <c r="F181" s="177">
        <f>SUM(F176:F180)</f>
        <v>3</v>
      </c>
      <c r="G181" s="177">
        <f>SUM(G176:G180)</f>
        <v>0</v>
      </c>
      <c r="H181" s="177">
        <v>0</v>
      </c>
      <c r="I181" s="177">
        <v>0</v>
      </c>
      <c r="J181" s="177">
        <f>SUM(J176:J180)</f>
        <v>0</v>
      </c>
      <c r="K181" s="177">
        <f>SUM(K176:K180)</f>
        <v>0</v>
      </c>
      <c r="L181" s="176">
        <f t="shared" si="41"/>
        <v>3</v>
      </c>
      <c r="M181" s="176">
        <f t="shared" si="41"/>
        <v>0</v>
      </c>
      <c r="N181" s="176">
        <f t="shared" si="42"/>
        <v>3</v>
      </c>
    </row>
    <row r="182" spans="1:14">
      <c r="A182" s="228" t="s">
        <v>56</v>
      </c>
      <c r="B182" s="228"/>
      <c r="C182" s="183" t="s">
        <v>6</v>
      </c>
      <c r="D182" s="183">
        <v>0</v>
      </c>
      <c r="E182" s="183">
        <v>0</v>
      </c>
      <c r="F182" s="7">
        <v>0</v>
      </c>
      <c r="G182" s="7">
        <v>0</v>
      </c>
      <c r="H182" s="7">
        <v>0</v>
      </c>
      <c r="I182" s="7">
        <v>0</v>
      </c>
      <c r="J182" s="183">
        <v>0</v>
      </c>
      <c r="K182" s="183">
        <v>0</v>
      </c>
      <c r="L182" s="176">
        <f t="shared" si="41"/>
        <v>0</v>
      </c>
      <c r="M182" s="176">
        <f t="shared" si="41"/>
        <v>0</v>
      </c>
      <c r="N182" s="176">
        <f t="shared" si="42"/>
        <v>0</v>
      </c>
    </row>
    <row r="183" spans="1:14">
      <c r="A183" s="228" t="s">
        <v>18</v>
      </c>
      <c r="B183" s="228"/>
      <c r="C183" s="183" t="s">
        <v>5</v>
      </c>
      <c r="D183" s="183">
        <v>0</v>
      </c>
      <c r="E183" s="183">
        <v>0</v>
      </c>
      <c r="F183" s="183">
        <v>0</v>
      </c>
      <c r="G183" s="183">
        <v>0</v>
      </c>
      <c r="H183" s="183">
        <v>0</v>
      </c>
      <c r="I183" s="183">
        <v>0</v>
      </c>
      <c r="J183" s="183">
        <v>0</v>
      </c>
      <c r="K183" s="183">
        <v>0</v>
      </c>
      <c r="L183" s="176">
        <f t="shared" si="41"/>
        <v>0</v>
      </c>
      <c r="M183" s="176">
        <f t="shared" si="41"/>
        <v>0</v>
      </c>
      <c r="N183" s="176">
        <f t="shared" si="42"/>
        <v>0</v>
      </c>
    </row>
    <row r="184" spans="1:14">
      <c r="A184" s="228"/>
      <c r="B184" s="228"/>
      <c r="C184" s="183" t="s">
        <v>6</v>
      </c>
      <c r="D184" s="183">
        <v>0</v>
      </c>
      <c r="E184" s="183">
        <v>0</v>
      </c>
      <c r="F184" s="184">
        <v>1</v>
      </c>
      <c r="G184" s="184">
        <v>0</v>
      </c>
      <c r="H184" s="7">
        <v>0</v>
      </c>
      <c r="I184" s="7">
        <v>0</v>
      </c>
      <c r="J184" s="183">
        <v>0</v>
      </c>
      <c r="K184" s="183">
        <v>0</v>
      </c>
      <c r="L184" s="176">
        <f t="shared" si="41"/>
        <v>1</v>
      </c>
      <c r="M184" s="176">
        <f t="shared" si="41"/>
        <v>0</v>
      </c>
      <c r="N184" s="176">
        <f t="shared" si="42"/>
        <v>1</v>
      </c>
    </row>
    <row r="185" spans="1:14">
      <c r="A185" s="228"/>
      <c r="B185" s="228"/>
      <c r="C185" s="177" t="s">
        <v>51</v>
      </c>
      <c r="D185" s="177">
        <f>SUM(D183:D184)</f>
        <v>0</v>
      </c>
      <c r="E185" s="177">
        <f>SUM(E183:E184)</f>
        <v>0</v>
      </c>
      <c r="F185" s="177">
        <f>SUM(F183:F184)</f>
        <v>1</v>
      </c>
      <c r="G185" s="177">
        <f>SUM(G183:G184)</f>
        <v>0</v>
      </c>
      <c r="H185" s="177">
        <v>0</v>
      </c>
      <c r="I185" s="177">
        <v>0</v>
      </c>
      <c r="J185" s="177">
        <f>SUM(J183:J184)</f>
        <v>0</v>
      </c>
      <c r="K185" s="177">
        <f>SUM(K183:K184)</f>
        <v>0</v>
      </c>
      <c r="L185" s="176">
        <f t="shared" si="41"/>
        <v>1</v>
      </c>
      <c r="M185" s="176">
        <f t="shared" si="41"/>
        <v>0</v>
      </c>
      <c r="N185" s="176">
        <f t="shared" si="42"/>
        <v>1</v>
      </c>
    </row>
    <row r="186" spans="1:14">
      <c r="A186" s="225" t="s">
        <v>19</v>
      </c>
      <c r="B186" s="225"/>
      <c r="C186" s="182" t="s">
        <v>7</v>
      </c>
      <c r="D186" s="183">
        <v>0</v>
      </c>
      <c r="E186" s="183">
        <v>1</v>
      </c>
      <c r="F186" s="179">
        <v>0</v>
      </c>
      <c r="G186" s="179">
        <v>0</v>
      </c>
      <c r="H186" s="183">
        <v>0</v>
      </c>
      <c r="I186" s="183">
        <v>0</v>
      </c>
      <c r="J186" s="183">
        <v>0</v>
      </c>
      <c r="K186" s="183">
        <v>0</v>
      </c>
      <c r="L186" s="176">
        <f t="shared" si="41"/>
        <v>0</v>
      </c>
      <c r="M186" s="176">
        <f t="shared" si="41"/>
        <v>1</v>
      </c>
      <c r="N186" s="176">
        <f t="shared" si="42"/>
        <v>1</v>
      </c>
    </row>
    <row r="187" spans="1:14">
      <c r="A187" s="225"/>
      <c r="B187" s="225"/>
      <c r="C187" s="182" t="s">
        <v>8</v>
      </c>
      <c r="D187" s="183">
        <v>0</v>
      </c>
      <c r="E187" s="183">
        <v>0</v>
      </c>
      <c r="F187" s="179">
        <v>0</v>
      </c>
      <c r="G187" s="179">
        <v>0</v>
      </c>
      <c r="H187" s="183">
        <v>0</v>
      </c>
      <c r="I187" s="183">
        <v>0</v>
      </c>
      <c r="J187" s="183">
        <v>0</v>
      </c>
      <c r="K187" s="183">
        <v>0</v>
      </c>
      <c r="L187" s="176">
        <f t="shared" si="41"/>
        <v>0</v>
      </c>
      <c r="M187" s="176">
        <f t="shared" si="41"/>
        <v>0</v>
      </c>
      <c r="N187" s="176">
        <f t="shared" si="42"/>
        <v>0</v>
      </c>
    </row>
    <row r="188" spans="1:14">
      <c r="A188" s="225"/>
      <c r="B188" s="225"/>
      <c r="C188" s="177" t="s">
        <v>51</v>
      </c>
      <c r="D188" s="177">
        <f>SUM(D186:D187)</f>
        <v>0</v>
      </c>
      <c r="E188" s="177">
        <f>SUM(E186:E187)</f>
        <v>1</v>
      </c>
      <c r="F188" s="177">
        <f>SUM(F186:F187)</f>
        <v>0</v>
      </c>
      <c r="G188" s="177">
        <f>SUM(G186:G187)</f>
        <v>0</v>
      </c>
      <c r="H188" s="177">
        <v>0</v>
      </c>
      <c r="I188" s="177">
        <v>0</v>
      </c>
      <c r="J188" s="177">
        <f>SUM(J186:J187)</f>
        <v>0</v>
      </c>
      <c r="K188" s="177">
        <f>SUM(K186:K187)</f>
        <v>0</v>
      </c>
      <c r="L188" s="176">
        <f t="shared" si="41"/>
        <v>0</v>
      </c>
      <c r="M188" s="176">
        <f t="shared" si="41"/>
        <v>1</v>
      </c>
      <c r="N188" s="176">
        <f t="shared" si="42"/>
        <v>1</v>
      </c>
    </row>
    <row r="189" spans="1:14">
      <c r="A189" s="228" t="s">
        <v>20</v>
      </c>
      <c r="B189" s="228"/>
      <c r="C189" s="182" t="s">
        <v>4</v>
      </c>
      <c r="D189" s="183">
        <v>0</v>
      </c>
      <c r="E189" s="183">
        <v>0</v>
      </c>
      <c r="F189" s="179">
        <v>0</v>
      </c>
      <c r="G189" s="179">
        <v>2</v>
      </c>
      <c r="H189" s="183">
        <v>0</v>
      </c>
      <c r="I189" s="183">
        <v>0</v>
      </c>
      <c r="J189" s="179">
        <v>0</v>
      </c>
      <c r="K189" s="179">
        <v>0</v>
      </c>
      <c r="L189" s="176">
        <f t="shared" si="41"/>
        <v>0</v>
      </c>
      <c r="M189" s="176">
        <f t="shared" si="41"/>
        <v>2</v>
      </c>
      <c r="N189" s="176">
        <f t="shared" si="42"/>
        <v>2</v>
      </c>
    </row>
    <row r="190" spans="1:14">
      <c r="A190" s="228"/>
      <c r="B190" s="228"/>
      <c r="C190" s="183" t="s">
        <v>5</v>
      </c>
      <c r="D190" s="183">
        <v>0</v>
      </c>
      <c r="E190" s="183">
        <v>0</v>
      </c>
      <c r="F190" s="183">
        <v>0</v>
      </c>
      <c r="G190" s="183">
        <v>0</v>
      </c>
      <c r="H190" s="183">
        <v>0</v>
      </c>
      <c r="I190" s="183">
        <v>0</v>
      </c>
      <c r="J190" s="183">
        <v>0</v>
      </c>
      <c r="K190" s="183">
        <v>0</v>
      </c>
      <c r="L190" s="176">
        <f t="shared" si="41"/>
        <v>0</v>
      </c>
      <c r="M190" s="176">
        <f t="shared" si="41"/>
        <v>0</v>
      </c>
      <c r="N190" s="176">
        <f t="shared" si="42"/>
        <v>0</v>
      </c>
    </row>
    <row r="191" spans="1:14">
      <c r="A191" s="228"/>
      <c r="B191" s="228"/>
      <c r="C191" s="183" t="s">
        <v>6</v>
      </c>
      <c r="D191" s="183">
        <v>0</v>
      </c>
      <c r="E191" s="183">
        <v>0</v>
      </c>
      <c r="F191" s="179">
        <v>0</v>
      </c>
      <c r="G191" s="179">
        <v>0</v>
      </c>
      <c r="H191" s="7">
        <v>0</v>
      </c>
      <c r="I191" s="7">
        <v>0</v>
      </c>
      <c r="J191" s="179">
        <v>0</v>
      </c>
      <c r="K191" s="179">
        <v>0</v>
      </c>
      <c r="L191" s="176">
        <f t="shared" si="41"/>
        <v>0</v>
      </c>
      <c r="M191" s="176">
        <f t="shared" si="41"/>
        <v>0</v>
      </c>
      <c r="N191" s="176">
        <f t="shared" si="42"/>
        <v>0</v>
      </c>
    </row>
    <row r="192" spans="1:14">
      <c r="A192" s="228"/>
      <c r="B192" s="228"/>
      <c r="C192" s="183" t="s">
        <v>7</v>
      </c>
      <c r="D192" s="179">
        <v>0</v>
      </c>
      <c r="E192" s="179">
        <v>0</v>
      </c>
      <c r="F192" s="179">
        <v>0</v>
      </c>
      <c r="G192" s="179">
        <v>0</v>
      </c>
      <c r="H192" s="179">
        <v>0</v>
      </c>
      <c r="I192" s="179">
        <v>0</v>
      </c>
      <c r="J192" s="179">
        <v>0</v>
      </c>
      <c r="K192" s="179">
        <v>0</v>
      </c>
      <c r="L192" s="176">
        <f t="shared" si="41"/>
        <v>0</v>
      </c>
      <c r="M192" s="176">
        <f t="shared" si="41"/>
        <v>0</v>
      </c>
      <c r="N192" s="176">
        <f t="shared" si="42"/>
        <v>0</v>
      </c>
    </row>
    <row r="193" spans="1:14">
      <c r="A193" s="228"/>
      <c r="B193" s="228"/>
      <c r="C193" s="183" t="s">
        <v>8</v>
      </c>
      <c r="D193" s="183">
        <v>0</v>
      </c>
      <c r="E193" s="183">
        <v>0</v>
      </c>
      <c r="F193" s="106">
        <v>4</v>
      </c>
      <c r="G193" s="106">
        <v>2</v>
      </c>
      <c r="H193" s="183">
        <v>0</v>
      </c>
      <c r="I193" s="183">
        <v>0</v>
      </c>
      <c r="J193" s="183">
        <v>0</v>
      </c>
      <c r="K193" s="183">
        <v>0</v>
      </c>
      <c r="L193" s="176">
        <f t="shared" si="41"/>
        <v>4</v>
      </c>
      <c r="M193" s="176">
        <f t="shared" si="41"/>
        <v>2</v>
      </c>
      <c r="N193" s="176">
        <f t="shared" si="42"/>
        <v>6</v>
      </c>
    </row>
    <row r="194" spans="1:14">
      <c r="A194" s="228"/>
      <c r="B194" s="228"/>
      <c r="C194" s="177" t="s">
        <v>51</v>
      </c>
      <c r="D194" s="177">
        <f>SUM(D189:D193)</f>
        <v>0</v>
      </c>
      <c r="E194" s="177">
        <f>SUM(E189:E193)</f>
        <v>0</v>
      </c>
      <c r="F194" s="177">
        <f>SUM(F189:F193)</f>
        <v>4</v>
      </c>
      <c r="G194" s="177">
        <f>SUM(G189:G193)</f>
        <v>4</v>
      </c>
      <c r="H194" s="177">
        <v>0</v>
      </c>
      <c r="I194" s="177">
        <v>0</v>
      </c>
      <c r="J194" s="177">
        <f>SUM(J189:J193)</f>
        <v>0</v>
      </c>
      <c r="K194" s="177">
        <f>SUM(K189:K193)</f>
        <v>0</v>
      </c>
      <c r="L194" s="176">
        <f t="shared" si="41"/>
        <v>4</v>
      </c>
      <c r="M194" s="176">
        <f t="shared" si="41"/>
        <v>4</v>
      </c>
      <c r="N194" s="176">
        <f t="shared" si="42"/>
        <v>8</v>
      </c>
    </row>
    <row r="195" spans="1:14">
      <c r="A195" s="228" t="s">
        <v>25</v>
      </c>
      <c r="B195" s="228"/>
      <c r="C195" s="183" t="s">
        <v>7</v>
      </c>
      <c r="D195" s="183">
        <v>0</v>
      </c>
      <c r="E195" s="183">
        <v>0</v>
      </c>
      <c r="F195" s="179">
        <v>0</v>
      </c>
      <c r="G195" s="179">
        <v>0</v>
      </c>
      <c r="H195" s="179">
        <v>0</v>
      </c>
      <c r="I195" s="179">
        <v>0</v>
      </c>
      <c r="J195" s="179">
        <v>0</v>
      </c>
      <c r="K195" s="179">
        <v>0</v>
      </c>
      <c r="L195" s="176">
        <f t="shared" si="41"/>
        <v>0</v>
      </c>
      <c r="M195" s="176">
        <f t="shared" si="41"/>
        <v>0</v>
      </c>
      <c r="N195" s="176">
        <f t="shared" si="42"/>
        <v>0</v>
      </c>
    </row>
    <row r="196" spans="1:14">
      <c r="A196" s="228" t="s">
        <v>26</v>
      </c>
      <c r="B196" s="228"/>
      <c r="C196" s="182" t="s">
        <v>4</v>
      </c>
      <c r="D196" s="183">
        <v>0</v>
      </c>
      <c r="E196" s="183">
        <v>0</v>
      </c>
      <c r="F196" s="179">
        <v>5</v>
      </c>
      <c r="G196" s="179">
        <v>1</v>
      </c>
      <c r="H196" s="179">
        <v>5</v>
      </c>
      <c r="I196" s="179">
        <v>1</v>
      </c>
      <c r="J196" s="179">
        <v>0</v>
      </c>
      <c r="K196" s="179">
        <v>0</v>
      </c>
      <c r="L196" s="176">
        <f t="shared" si="41"/>
        <v>10</v>
      </c>
      <c r="M196" s="176">
        <f t="shared" si="41"/>
        <v>2</v>
      </c>
      <c r="N196" s="176">
        <f t="shared" si="42"/>
        <v>12</v>
      </c>
    </row>
    <row r="197" spans="1:14">
      <c r="A197" s="228"/>
      <c r="B197" s="228"/>
      <c r="C197" s="183" t="s">
        <v>5</v>
      </c>
      <c r="D197" s="183">
        <v>0</v>
      </c>
      <c r="E197" s="183">
        <v>0</v>
      </c>
      <c r="F197" s="179">
        <v>0</v>
      </c>
      <c r="G197" s="179">
        <v>0</v>
      </c>
      <c r="H197" s="183">
        <v>0</v>
      </c>
      <c r="I197" s="183">
        <v>0</v>
      </c>
      <c r="J197" s="179">
        <v>0</v>
      </c>
      <c r="K197" s="179">
        <v>0</v>
      </c>
      <c r="L197" s="176">
        <f t="shared" si="41"/>
        <v>0</v>
      </c>
      <c r="M197" s="176">
        <f t="shared" si="41"/>
        <v>0</v>
      </c>
      <c r="N197" s="176">
        <f t="shared" si="42"/>
        <v>0</v>
      </c>
    </row>
    <row r="198" spans="1:14">
      <c r="A198" s="228"/>
      <c r="B198" s="228"/>
      <c r="C198" s="183" t="s">
        <v>6</v>
      </c>
      <c r="D198" s="183">
        <v>0</v>
      </c>
      <c r="E198" s="183">
        <v>0</v>
      </c>
      <c r="F198" s="184">
        <v>4</v>
      </c>
      <c r="G198" s="184">
        <v>3</v>
      </c>
      <c r="H198" s="7">
        <v>0</v>
      </c>
      <c r="I198" s="7">
        <v>0</v>
      </c>
      <c r="J198" s="183">
        <v>0</v>
      </c>
      <c r="K198" s="183">
        <v>0</v>
      </c>
      <c r="L198" s="176">
        <f t="shared" si="41"/>
        <v>4</v>
      </c>
      <c r="M198" s="176">
        <f t="shared" si="41"/>
        <v>3</v>
      </c>
      <c r="N198" s="176">
        <f t="shared" si="42"/>
        <v>7</v>
      </c>
    </row>
    <row r="199" spans="1:14">
      <c r="A199" s="228"/>
      <c r="B199" s="228"/>
      <c r="C199" s="183" t="s">
        <v>7</v>
      </c>
      <c r="D199" s="183">
        <v>0</v>
      </c>
      <c r="E199" s="183">
        <v>0</v>
      </c>
      <c r="F199" s="183">
        <v>0</v>
      </c>
      <c r="G199" s="183">
        <v>0</v>
      </c>
      <c r="H199" s="183">
        <v>0</v>
      </c>
      <c r="I199" s="183">
        <v>0</v>
      </c>
      <c r="J199" s="183">
        <v>0</v>
      </c>
      <c r="K199" s="183">
        <v>0</v>
      </c>
      <c r="L199" s="176">
        <f t="shared" si="41"/>
        <v>0</v>
      </c>
      <c r="M199" s="176">
        <f t="shared" si="41"/>
        <v>0</v>
      </c>
      <c r="N199" s="176">
        <f t="shared" si="42"/>
        <v>0</v>
      </c>
    </row>
    <row r="200" spans="1:14">
      <c r="A200" s="228"/>
      <c r="B200" s="228"/>
      <c r="C200" s="183" t="s">
        <v>8</v>
      </c>
      <c r="D200" s="183">
        <v>0</v>
      </c>
      <c r="E200" s="183">
        <v>0</v>
      </c>
      <c r="F200" s="183">
        <v>0</v>
      </c>
      <c r="G200" s="183">
        <v>0</v>
      </c>
      <c r="H200" s="183">
        <v>0</v>
      </c>
      <c r="I200" s="183">
        <v>0</v>
      </c>
      <c r="J200" s="183">
        <v>0</v>
      </c>
      <c r="K200" s="183">
        <v>0</v>
      </c>
      <c r="L200" s="176">
        <f t="shared" si="41"/>
        <v>0</v>
      </c>
      <c r="M200" s="176">
        <f t="shared" si="41"/>
        <v>0</v>
      </c>
      <c r="N200" s="176">
        <f t="shared" si="42"/>
        <v>0</v>
      </c>
    </row>
    <row r="201" spans="1:14" ht="55.5">
      <c r="A201" s="228"/>
      <c r="B201" s="228"/>
      <c r="C201" s="183" t="s">
        <v>17</v>
      </c>
      <c r="D201" s="183">
        <v>0</v>
      </c>
      <c r="E201" s="183">
        <v>0</v>
      </c>
      <c r="F201" s="183">
        <v>0</v>
      </c>
      <c r="G201" s="183">
        <v>0</v>
      </c>
      <c r="H201" s="183">
        <v>0</v>
      </c>
      <c r="I201" s="183">
        <v>0</v>
      </c>
      <c r="J201" s="183">
        <v>0</v>
      </c>
      <c r="K201" s="183">
        <v>0</v>
      </c>
      <c r="L201" s="176">
        <f t="shared" si="41"/>
        <v>0</v>
      </c>
      <c r="M201" s="176">
        <f t="shared" si="41"/>
        <v>0</v>
      </c>
      <c r="N201" s="176">
        <f t="shared" si="42"/>
        <v>0</v>
      </c>
    </row>
    <row r="202" spans="1:14">
      <c r="A202" s="228"/>
      <c r="B202" s="228"/>
      <c r="C202" s="177" t="s">
        <v>51</v>
      </c>
      <c r="D202" s="177">
        <f>SUM(D196:D201)</f>
        <v>0</v>
      </c>
      <c r="E202" s="177">
        <f>SUM(E196:E201)</f>
        <v>0</v>
      </c>
      <c r="F202" s="177">
        <f>SUM(F196:F201)</f>
        <v>9</v>
      </c>
      <c r="G202" s="177">
        <f>SUM(G196:G201)</f>
        <v>4</v>
      </c>
      <c r="H202" s="177">
        <v>0</v>
      </c>
      <c r="I202" s="177">
        <v>0</v>
      </c>
      <c r="J202" s="177">
        <f>SUM(J196:J201)</f>
        <v>0</v>
      </c>
      <c r="K202" s="177">
        <f>SUM(K196:K201)</f>
        <v>0</v>
      </c>
      <c r="L202" s="176">
        <f t="shared" si="41"/>
        <v>9</v>
      </c>
      <c r="M202" s="176">
        <f t="shared" si="41"/>
        <v>4</v>
      </c>
      <c r="N202" s="176">
        <f t="shared" si="42"/>
        <v>13</v>
      </c>
    </row>
    <row r="203" spans="1:14">
      <c r="A203" s="228" t="s">
        <v>183</v>
      </c>
      <c r="B203" s="228"/>
      <c r="C203" s="182" t="s">
        <v>4</v>
      </c>
      <c r="D203" s="179">
        <v>0</v>
      </c>
      <c r="E203" s="179">
        <v>0</v>
      </c>
      <c r="F203" s="179">
        <v>0</v>
      </c>
      <c r="G203" s="179">
        <v>0</v>
      </c>
      <c r="H203" s="183">
        <v>0</v>
      </c>
      <c r="I203" s="183">
        <v>0</v>
      </c>
      <c r="J203" s="179">
        <v>0</v>
      </c>
      <c r="K203" s="179">
        <v>0</v>
      </c>
      <c r="L203" s="176">
        <f t="shared" si="41"/>
        <v>0</v>
      </c>
      <c r="M203" s="176">
        <f t="shared" si="41"/>
        <v>0</v>
      </c>
      <c r="N203" s="176">
        <f t="shared" si="42"/>
        <v>0</v>
      </c>
    </row>
    <row r="204" spans="1:14">
      <c r="A204" s="228"/>
      <c r="B204" s="228"/>
      <c r="C204" s="182" t="s">
        <v>5</v>
      </c>
      <c r="D204" s="183">
        <v>0</v>
      </c>
      <c r="E204" s="183">
        <v>0</v>
      </c>
      <c r="F204" s="179">
        <v>0</v>
      </c>
      <c r="G204" s="179">
        <v>0</v>
      </c>
      <c r="H204" s="183">
        <v>0</v>
      </c>
      <c r="I204" s="183">
        <v>0</v>
      </c>
      <c r="J204" s="183">
        <v>0</v>
      </c>
      <c r="K204" s="183">
        <v>0</v>
      </c>
      <c r="L204" s="176">
        <f t="shared" si="41"/>
        <v>0</v>
      </c>
      <c r="M204" s="176">
        <f t="shared" si="41"/>
        <v>0</v>
      </c>
      <c r="N204" s="176">
        <f t="shared" si="42"/>
        <v>0</v>
      </c>
    </row>
    <row r="205" spans="1:14">
      <c r="A205" s="228"/>
      <c r="B205" s="228"/>
      <c r="C205" s="182" t="s">
        <v>6</v>
      </c>
      <c r="D205" s="183">
        <v>0</v>
      </c>
      <c r="E205" s="183">
        <v>0</v>
      </c>
      <c r="F205" s="179">
        <v>0</v>
      </c>
      <c r="G205" s="179">
        <v>0</v>
      </c>
      <c r="H205" s="7">
        <v>0</v>
      </c>
      <c r="I205" s="7">
        <v>0</v>
      </c>
      <c r="J205" s="183">
        <v>0</v>
      </c>
      <c r="K205" s="183">
        <v>0</v>
      </c>
      <c r="L205" s="176">
        <f t="shared" si="41"/>
        <v>0</v>
      </c>
      <c r="M205" s="176">
        <f t="shared" si="41"/>
        <v>0</v>
      </c>
      <c r="N205" s="176">
        <f t="shared" si="42"/>
        <v>0</v>
      </c>
    </row>
    <row r="206" spans="1:14">
      <c r="A206" s="228"/>
      <c r="B206" s="228"/>
      <c r="C206" s="182" t="s">
        <v>7</v>
      </c>
      <c r="D206" s="179">
        <v>3</v>
      </c>
      <c r="E206" s="179">
        <v>0</v>
      </c>
      <c r="F206" s="179">
        <v>1</v>
      </c>
      <c r="G206" s="179">
        <v>0</v>
      </c>
      <c r="H206" s="179">
        <v>0</v>
      </c>
      <c r="I206" s="179">
        <v>0</v>
      </c>
      <c r="J206" s="179">
        <v>0</v>
      </c>
      <c r="K206" s="179">
        <v>0</v>
      </c>
      <c r="L206" s="176">
        <f t="shared" si="41"/>
        <v>4</v>
      </c>
      <c r="M206" s="176">
        <f t="shared" si="41"/>
        <v>0</v>
      </c>
      <c r="N206" s="176">
        <f t="shared" si="42"/>
        <v>4</v>
      </c>
    </row>
    <row r="207" spans="1:14">
      <c r="A207" s="228"/>
      <c r="B207" s="228"/>
      <c r="C207" s="182" t="s">
        <v>8</v>
      </c>
      <c r="D207" s="183">
        <v>0</v>
      </c>
      <c r="E207" s="183">
        <v>0</v>
      </c>
      <c r="F207" s="183">
        <v>0</v>
      </c>
      <c r="G207" s="183">
        <v>0</v>
      </c>
      <c r="H207" s="183">
        <v>0</v>
      </c>
      <c r="I207" s="183">
        <v>0</v>
      </c>
      <c r="J207" s="183">
        <v>0</v>
      </c>
      <c r="K207" s="183">
        <v>0</v>
      </c>
      <c r="L207" s="176">
        <f t="shared" si="41"/>
        <v>0</v>
      </c>
      <c r="M207" s="176">
        <f t="shared" si="41"/>
        <v>0</v>
      </c>
      <c r="N207" s="176">
        <f t="shared" si="42"/>
        <v>0</v>
      </c>
    </row>
    <row r="208" spans="1:14">
      <c r="A208" s="228"/>
      <c r="B208" s="228"/>
      <c r="C208" s="177" t="s">
        <v>51</v>
      </c>
      <c r="D208" s="177">
        <f>SUM(D203:D207)</f>
        <v>3</v>
      </c>
      <c r="E208" s="177">
        <f>SUM(E203:E207)</f>
        <v>0</v>
      </c>
      <c r="F208" s="177">
        <f>SUM(F203:F207)</f>
        <v>1</v>
      </c>
      <c r="G208" s="177">
        <f>SUM(G203:G207)</f>
        <v>0</v>
      </c>
      <c r="H208" s="177">
        <v>0</v>
      </c>
      <c r="I208" s="177">
        <v>0</v>
      </c>
      <c r="J208" s="177">
        <f>SUM(J203:J207)</f>
        <v>0</v>
      </c>
      <c r="K208" s="177">
        <f>SUM(K203:K207)</f>
        <v>0</v>
      </c>
      <c r="L208" s="176">
        <f t="shared" si="41"/>
        <v>4</v>
      </c>
      <c r="M208" s="176">
        <f t="shared" si="41"/>
        <v>0</v>
      </c>
      <c r="N208" s="176">
        <f t="shared" si="42"/>
        <v>4</v>
      </c>
    </row>
    <row r="209" spans="1:14">
      <c r="A209" s="228" t="s">
        <v>179</v>
      </c>
      <c r="B209" s="228"/>
      <c r="C209" s="182" t="s">
        <v>4</v>
      </c>
      <c r="D209" s="183">
        <v>0</v>
      </c>
      <c r="E209" s="183">
        <v>0</v>
      </c>
      <c r="F209" s="179">
        <v>0</v>
      </c>
      <c r="G209" s="179">
        <v>0</v>
      </c>
      <c r="H209" s="183">
        <v>0</v>
      </c>
      <c r="I209" s="183">
        <v>0</v>
      </c>
      <c r="J209" s="183">
        <v>0</v>
      </c>
      <c r="K209" s="183">
        <v>0</v>
      </c>
      <c r="L209" s="176">
        <f t="shared" ref="L209:M272" si="43">J209+H209+F209+D209</f>
        <v>0</v>
      </c>
      <c r="M209" s="176">
        <f t="shared" si="43"/>
        <v>0</v>
      </c>
      <c r="N209" s="176">
        <f t="shared" ref="N209:N272" si="44">L209+M209</f>
        <v>0</v>
      </c>
    </row>
    <row r="210" spans="1:14">
      <c r="A210" s="228" t="s">
        <v>182</v>
      </c>
      <c r="B210" s="228"/>
      <c r="C210" s="182" t="s">
        <v>4</v>
      </c>
      <c r="D210" s="179">
        <v>0</v>
      </c>
      <c r="E210" s="179">
        <v>0</v>
      </c>
      <c r="F210" s="179">
        <v>0</v>
      </c>
      <c r="G210" s="179">
        <v>1</v>
      </c>
      <c r="H210" s="183">
        <v>0</v>
      </c>
      <c r="I210" s="183">
        <v>0</v>
      </c>
      <c r="J210" s="179">
        <v>0</v>
      </c>
      <c r="K210" s="179">
        <v>0</v>
      </c>
      <c r="L210" s="176">
        <f t="shared" si="43"/>
        <v>0</v>
      </c>
      <c r="M210" s="176">
        <f t="shared" si="43"/>
        <v>1</v>
      </c>
      <c r="N210" s="176">
        <f t="shared" si="44"/>
        <v>1</v>
      </c>
    </row>
    <row r="211" spans="1:14">
      <c r="A211" s="228"/>
      <c r="B211" s="228"/>
      <c r="C211" s="182" t="s">
        <v>5</v>
      </c>
      <c r="D211" s="183">
        <v>0</v>
      </c>
      <c r="E211" s="183">
        <v>0</v>
      </c>
      <c r="F211" s="179">
        <v>0</v>
      </c>
      <c r="G211" s="179">
        <v>0</v>
      </c>
      <c r="H211" s="183">
        <v>0</v>
      </c>
      <c r="I211" s="183">
        <v>0</v>
      </c>
      <c r="J211" s="183">
        <v>0</v>
      </c>
      <c r="K211" s="183">
        <v>0</v>
      </c>
      <c r="L211" s="176">
        <f t="shared" si="43"/>
        <v>0</v>
      </c>
      <c r="M211" s="176">
        <f t="shared" si="43"/>
        <v>0</v>
      </c>
      <c r="N211" s="176">
        <f t="shared" si="44"/>
        <v>0</v>
      </c>
    </row>
    <row r="212" spans="1:14">
      <c r="A212" s="228"/>
      <c r="B212" s="228"/>
      <c r="C212" s="182" t="s">
        <v>6</v>
      </c>
      <c r="D212" s="183">
        <v>0</v>
      </c>
      <c r="E212" s="183">
        <v>0</v>
      </c>
      <c r="F212" s="184">
        <v>1</v>
      </c>
      <c r="G212" s="184">
        <v>1</v>
      </c>
      <c r="H212" s="7">
        <v>0</v>
      </c>
      <c r="I212" s="7">
        <v>0</v>
      </c>
      <c r="J212" s="183">
        <v>0</v>
      </c>
      <c r="K212" s="183">
        <v>0</v>
      </c>
      <c r="L212" s="176">
        <f t="shared" si="43"/>
        <v>1</v>
      </c>
      <c r="M212" s="176">
        <f t="shared" si="43"/>
        <v>1</v>
      </c>
      <c r="N212" s="176">
        <f t="shared" si="44"/>
        <v>2</v>
      </c>
    </row>
    <row r="213" spans="1:14">
      <c r="A213" s="228"/>
      <c r="B213" s="228"/>
      <c r="C213" s="182" t="s">
        <v>7</v>
      </c>
      <c r="D213" s="183">
        <v>0</v>
      </c>
      <c r="E213" s="183">
        <v>0</v>
      </c>
      <c r="F213" s="179">
        <v>0</v>
      </c>
      <c r="G213" s="179">
        <v>0</v>
      </c>
      <c r="H213" s="179">
        <v>0</v>
      </c>
      <c r="I213" s="179">
        <v>0</v>
      </c>
      <c r="J213" s="179">
        <v>0</v>
      </c>
      <c r="K213" s="179">
        <v>0</v>
      </c>
      <c r="L213" s="176">
        <f t="shared" si="43"/>
        <v>0</v>
      </c>
      <c r="M213" s="176">
        <f t="shared" si="43"/>
        <v>0</v>
      </c>
      <c r="N213" s="176">
        <f t="shared" si="44"/>
        <v>0</v>
      </c>
    </row>
    <row r="214" spans="1:14">
      <c r="A214" s="228"/>
      <c r="B214" s="228"/>
      <c r="C214" s="182" t="s">
        <v>8</v>
      </c>
      <c r="D214" s="183">
        <v>0</v>
      </c>
      <c r="E214" s="183">
        <v>0</v>
      </c>
      <c r="F214" s="106">
        <v>3</v>
      </c>
      <c r="G214" s="106">
        <v>2</v>
      </c>
      <c r="H214" s="183">
        <v>0</v>
      </c>
      <c r="I214" s="183">
        <v>0</v>
      </c>
      <c r="J214" s="183">
        <v>0</v>
      </c>
      <c r="K214" s="183">
        <v>0</v>
      </c>
      <c r="L214" s="176">
        <f t="shared" si="43"/>
        <v>3</v>
      </c>
      <c r="M214" s="176">
        <f t="shared" si="43"/>
        <v>2</v>
      </c>
      <c r="N214" s="176">
        <f t="shared" si="44"/>
        <v>5</v>
      </c>
    </row>
    <row r="215" spans="1:14">
      <c r="A215" s="228"/>
      <c r="B215" s="228"/>
      <c r="C215" s="177" t="s">
        <v>51</v>
      </c>
      <c r="D215" s="177">
        <f>SUM(D210:D214)</f>
        <v>0</v>
      </c>
      <c r="E215" s="177">
        <f>SUM(E210:E214)</f>
        <v>0</v>
      </c>
      <c r="F215" s="177">
        <f>SUM(F210:F214)</f>
        <v>4</v>
      </c>
      <c r="G215" s="177">
        <f>SUM(G210:G214)</f>
        <v>4</v>
      </c>
      <c r="H215" s="177">
        <v>0</v>
      </c>
      <c r="I215" s="177">
        <v>0</v>
      </c>
      <c r="J215" s="177">
        <f>SUM(J210:J214)</f>
        <v>0</v>
      </c>
      <c r="K215" s="177">
        <f>SUM(K210:K214)</f>
        <v>0</v>
      </c>
      <c r="L215" s="176">
        <f t="shared" si="43"/>
        <v>4</v>
      </c>
      <c r="M215" s="176">
        <f t="shared" si="43"/>
        <v>4</v>
      </c>
      <c r="N215" s="176">
        <f t="shared" si="44"/>
        <v>8</v>
      </c>
    </row>
    <row r="216" spans="1:14">
      <c r="A216" s="228" t="s">
        <v>36</v>
      </c>
      <c r="B216" s="228"/>
      <c r="C216" s="182" t="s">
        <v>4</v>
      </c>
      <c r="D216" s="183">
        <v>0</v>
      </c>
      <c r="E216" s="183">
        <v>0</v>
      </c>
      <c r="F216" s="179">
        <v>2</v>
      </c>
      <c r="G216" s="179">
        <v>1</v>
      </c>
      <c r="H216" s="179">
        <v>0</v>
      </c>
      <c r="I216" s="179">
        <v>0</v>
      </c>
      <c r="J216" s="179">
        <v>0</v>
      </c>
      <c r="K216" s="179">
        <v>0</v>
      </c>
      <c r="L216" s="176">
        <f t="shared" si="43"/>
        <v>2</v>
      </c>
      <c r="M216" s="176">
        <f t="shared" si="43"/>
        <v>1</v>
      </c>
      <c r="N216" s="176">
        <f t="shared" si="44"/>
        <v>3</v>
      </c>
    </row>
    <row r="217" spans="1:14">
      <c r="A217" s="228"/>
      <c r="B217" s="228"/>
      <c r="C217" s="183" t="s">
        <v>5</v>
      </c>
      <c r="D217" s="179">
        <v>0</v>
      </c>
      <c r="E217" s="179">
        <v>0</v>
      </c>
      <c r="F217" s="179">
        <v>0</v>
      </c>
      <c r="G217" s="179">
        <v>0</v>
      </c>
      <c r="H217" s="183">
        <v>0</v>
      </c>
      <c r="I217" s="183">
        <v>0</v>
      </c>
      <c r="J217" s="179">
        <v>0</v>
      </c>
      <c r="K217" s="179">
        <v>0</v>
      </c>
      <c r="L217" s="176">
        <f t="shared" si="43"/>
        <v>0</v>
      </c>
      <c r="M217" s="176">
        <f t="shared" si="43"/>
        <v>0</v>
      </c>
      <c r="N217" s="176">
        <f t="shared" si="44"/>
        <v>0</v>
      </c>
    </row>
    <row r="218" spans="1:14">
      <c r="A218" s="228"/>
      <c r="B218" s="228"/>
      <c r="C218" s="183" t="s">
        <v>6</v>
      </c>
      <c r="D218" s="183">
        <v>0</v>
      </c>
      <c r="E218" s="183">
        <v>0</v>
      </c>
      <c r="F218" s="7">
        <v>0</v>
      </c>
      <c r="G218" s="7">
        <v>0</v>
      </c>
      <c r="H218" s="7">
        <v>0</v>
      </c>
      <c r="I218" s="7">
        <v>0</v>
      </c>
      <c r="J218" s="183">
        <v>0</v>
      </c>
      <c r="K218" s="183">
        <v>0</v>
      </c>
      <c r="L218" s="176">
        <f t="shared" si="43"/>
        <v>0</v>
      </c>
      <c r="M218" s="176">
        <f t="shared" si="43"/>
        <v>0</v>
      </c>
      <c r="N218" s="176">
        <f t="shared" si="44"/>
        <v>0</v>
      </c>
    </row>
    <row r="219" spans="1:14">
      <c r="A219" s="228"/>
      <c r="B219" s="228"/>
      <c r="C219" s="183" t="s">
        <v>7</v>
      </c>
      <c r="D219" s="183">
        <v>0</v>
      </c>
      <c r="E219" s="183">
        <v>0</v>
      </c>
      <c r="F219" s="183">
        <v>0</v>
      </c>
      <c r="G219" s="183">
        <v>0</v>
      </c>
      <c r="H219" s="183">
        <v>0</v>
      </c>
      <c r="I219" s="183">
        <v>0</v>
      </c>
      <c r="J219" s="183">
        <v>0</v>
      </c>
      <c r="K219" s="183">
        <v>0</v>
      </c>
      <c r="L219" s="176">
        <f t="shared" si="43"/>
        <v>0</v>
      </c>
      <c r="M219" s="176">
        <f t="shared" si="43"/>
        <v>0</v>
      </c>
      <c r="N219" s="176">
        <f t="shared" si="44"/>
        <v>0</v>
      </c>
    </row>
    <row r="220" spans="1:14">
      <c r="A220" s="228"/>
      <c r="B220" s="228"/>
      <c r="C220" s="183" t="s">
        <v>8</v>
      </c>
      <c r="D220" s="183">
        <v>0</v>
      </c>
      <c r="E220" s="183">
        <v>0</v>
      </c>
      <c r="F220" s="183">
        <v>0</v>
      </c>
      <c r="G220" s="183">
        <v>0</v>
      </c>
      <c r="H220" s="183">
        <v>0</v>
      </c>
      <c r="I220" s="183">
        <v>0</v>
      </c>
      <c r="J220" s="183">
        <v>0</v>
      </c>
      <c r="K220" s="183">
        <v>0</v>
      </c>
      <c r="L220" s="176">
        <f t="shared" si="43"/>
        <v>0</v>
      </c>
      <c r="M220" s="176">
        <f t="shared" si="43"/>
        <v>0</v>
      </c>
      <c r="N220" s="176">
        <f t="shared" si="44"/>
        <v>0</v>
      </c>
    </row>
    <row r="221" spans="1:14">
      <c r="A221" s="228"/>
      <c r="B221" s="228"/>
      <c r="C221" s="177" t="s">
        <v>51</v>
      </c>
      <c r="D221" s="177">
        <f>SUM(D216:D220)</f>
        <v>0</v>
      </c>
      <c r="E221" s="177">
        <f>SUM(E216:E220)</f>
        <v>0</v>
      </c>
      <c r="F221" s="177">
        <f>SUM(F216:F220)</f>
        <v>2</v>
      </c>
      <c r="G221" s="177">
        <f>SUM(G216:G220)</f>
        <v>1</v>
      </c>
      <c r="H221" s="177">
        <v>0</v>
      </c>
      <c r="I221" s="177">
        <v>0</v>
      </c>
      <c r="J221" s="177">
        <f>SUM(J216:J220)</f>
        <v>0</v>
      </c>
      <c r="K221" s="177">
        <f>SUM(K216:K220)</f>
        <v>0</v>
      </c>
      <c r="L221" s="176">
        <f t="shared" si="43"/>
        <v>2</v>
      </c>
      <c r="M221" s="176">
        <f t="shared" si="43"/>
        <v>1</v>
      </c>
      <c r="N221" s="176">
        <f t="shared" si="44"/>
        <v>3</v>
      </c>
    </row>
    <row r="222" spans="1:14">
      <c r="A222" s="228" t="s">
        <v>58</v>
      </c>
      <c r="B222" s="228"/>
      <c r="C222" s="182" t="s">
        <v>4</v>
      </c>
      <c r="D222" s="183">
        <v>0</v>
      </c>
      <c r="E222" s="183">
        <v>0</v>
      </c>
      <c r="F222" s="179">
        <v>3</v>
      </c>
      <c r="G222" s="179">
        <v>4</v>
      </c>
      <c r="H222" s="183">
        <v>0</v>
      </c>
      <c r="I222" s="183">
        <v>0</v>
      </c>
      <c r="J222" s="179">
        <v>0</v>
      </c>
      <c r="K222" s="179">
        <v>0</v>
      </c>
      <c r="L222" s="176">
        <f t="shared" si="43"/>
        <v>3</v>
      </c>
      <c r="M222" s="176">
        <f t="shared" si="43"/>
        <v>4</v>
      </c>
      <c r="N222" s="176">
        <f t="shared" si="44"/>
        <v>7</v>
      </c>
    </row>
    <row r="223" spans="1:14">
      <c r="A223" s="228"/>
      <c r="B223" s="228"/>
      <c r="C223" s="182" t="s">
        <v>5</v>
      </c>
      <c r="D223" s="183">
        <v>0</v>
      </c>
      <c r="E223" s="183">
        <v>0</v>
      </c>
      <c r="F223" s="179">
        <v>0</v>
      </c>
      <c r="G223" s="179">
        <v>0</v>
      </c>
      <c r="H223" s="183">
        <v>0</v>
      </c>
      <c r="I223" s="183">
        <v>0</v>
      </c>
      <c r="J223" s="183">
        <v>0</v>
      </c>
      <c r="K223" s="183">
        <v>0</v>
      </c>
      <c r="L223" s="176">
        <f t="shared" si="43"/>
        <v>0</v>
      </c>
      <c r="M223" s="176">
        <f t="shared" si="43"/>
        <v>0</v>
      </c>
      <c r="N223" s="176">
        <f t="shared" si="44"/>
        <v>0</v>
      </c>
    </row>
    <row r="224" spans="1:14">
      <c r="A224" s="228"/>
      <c r="B224" s="228"/>
      <c r="C224" s="182" t="s">
        <v>6</v>
      </c>
      <c r="D224" s="183">
        <v>0</v>
      </c>
      <c r="E224" s="183">
        <v>0</v>
      </c>
      <c r="F224" s="184">
        <v>0</v>
      </c>
      <c r="G224" s="184">
        <v>1</v>
      </c>
      <c r="H224" s="7">
        <v>0</v>
      </c>
      <c r="I224" s="7">
        <v>0</v>
      </c>
      <c r="J224" s="183">
        <v>0</v>
      </c>
      <c r="K224" s="183">
        <v>0</v>
      </c>
      <c r="L224" s="176">
        <f t="shared" si="43"/>
        <v>0</v>
      </c>
      <c r="M224" s="176">
        <f t="shared" si="43"/>
        <v>1</v>
      </c>
      <c r="N224" s="176">
        <f t="shared" si="44"/>
        <v>1</v>
      </c>
    </row>
    <row r="225" spans="1:14">
      <c r="A225" s="228"/>
      <c r="B225" s="228"/>
      <c r="C225" s="182" t="s">
        <v>7</v>
      </c>
      <c r="D225" s="183">
        <v>0</v>
      </c>
      <c r="E225" s="183">
        <v>0</v>
      </c>
      <c r="F225" s="7">
        <v>0</v>
      </c>
      <c r="G225" s="183">
        <v>0</v>
      </c>
      <c r="H225" s="183">
        <v>0</v>
      </c>
      <c r="I225" s="183">
        <v>0</v>
      </c>
      <c r="J225" s="183">
        <v>0</v>
      </c>
      <c r="K225" s="183">
        <v>0</v>
      </c>
      <c r="L225" s="176">
        <f t="shared" si="43"/>
        <v>0</v>
      </c>
      <c r="M225" s="176">
        <f t="shared" si="43"/>
        <v>0</v>
      </c>
      <c r="N225" s="176">
        <f t="shared" si="44"/>
        <v>0</v>
      </c>
    </row>
    <row r="226" spans="1:14">
      <c r="A226" s="228"/>
      <c r="B226" s="228"/>
      <c r="C226" s="182" t="s">
        <v>8</v>
      </c>
      <c r="D226" s="183">
        <v>0</v>
      </c>
      <c r="E226" s="183">
        <v>0</v>
      </c>
      <c r="F226" s="106">
        <v>1</v>
      </c>
      <c r="G226" s="106">
        <v>2</v>
      </c>
      <c r="H226" s="183">
        <v>0</v>
      </c>
      <c r="I226" s="183">
        <v>0</v>
      </c>
      <c r="J226" s="183">
        <v>0</v>
      </c>
      <c r="K226" s="183">
        <v>0</v>
      </c>
      <c r="L226" s="176">
        <f t="shared" si="43"/>
        <v>1</v>
      </c>
      <c r="M226" s="176">
        <f t="shared" si="43"/>
        <v>2</v>
      </c>
      <c r="N226" s="176">
        <f t="shared" si="44"/>
        <v>3</v>
      </c>
    </row>
    <row r="227" spans="1:14">
      <c r="A227" s="228"/>
      <c r="B227" s="228"/>
      <c r="C227" s="177" t="s">
        <v>51</v>
      </c>
      <c r="D227" s="177">
        <f>SUM(D222:D226)</f>
        <v>0</v>
      </c>
      <c r="E227" s="177">
        <f>SUM(E222:E226)</f>
        <v>0</v>
      </c>
      <c r="F227" s="177">
        <f>SUM(F222:F226)</f>
        <v>4</v>
      </c>
      <c r="G227" s="177">
        <f>SUM(G222:G226)</f>
        <v>7</v>
      </c>
      <c r="H227" s="177">
        <v>0</v>
      </c>
      <c r="I227" s="177">
        <v>0</v>
      </c>
      <c r="J227" s="177">
        <f>SUM(J222:J226)</f>
        <v>0</v>
      </c>
      <c r="K227" s="177">
        <f>SUM(K222:K226)</f>
        <v>0</v>
      </c>
      <c r="L227" s="176">
        <f t="shared" si="43"/>
        <v>4</v>
      </c>
      <c r="M227" s="176">
        <f t="shared" si="43"/>
        <v>7</v>
      </c>
      <c r="N227" s="176">
        <f t="shared" si="44"/>
        <v>11</v>
      </c>
    </row>
    <row r="228" spans="1:14">
      <c r="A228" s="228" t="s">
        <v>43</v>
      </c>
      <c r="B228" s="228"/>
      <c r="C228" s="182" t="s">
        <v>4</v>
      </c>
      <c r="D228" s="183">
        <v>0</v>
      </c>
      <c r="E228" s="183">
        <v>0</v>
      </c>
      <c r="F228" s="179">
        <v>0</v>
      </c>
      <c r="G228" s="179">
        <v>0</v>
      </c>
      <c r="H228" s="179">
        <v>2</v>
      </c>
      <c r="I228" s="179">
        <v>0</v>
      </c>
      <c r="J228" s="179">
        <v>0</v>
      </c>
      <c r="K228" s="179">
        <v>0</v>
      </c>
      <c r="L228" s="176">
        <f t="shared" si="43"/>
        <v>2</v>
      </c>
      <c r="M228" s="176">
        <f t="shared" si="43"/>
        <v>0</v>
      </c>
      <c r="N228" s="176">
        <f t="shared" si="44"/>
        <v>2</v>
      </c>
    </row>
    <row r="229" spans="1:14">
      <c r="A229" s="228"/>
      <c r="B229" s="228"/>
      <c r="C229" s="183" t="s">
        <v>5</v>
      </c>
      <c r="D229" s="183">
        <v>0</v>
      </c>
      <c r="E229" s="183">
        <v>0</v>
      </c>
      <c r="F229" s="183">
        <v>0</v>
      </c>
      <c r="G229" s="183">
        <v>0</v>
      </c>
      <c r="H229" s="183">
        <v>0</v>
      </c>
      <c r="I229" s="183">
        <v>0</v>
      </c>
      <c r="J229" s="183">
        <v>0</v>
      </c>
      <c r="K229" s="183">
        <v>0</v>
      </c>
      <c r="L229" s="176">
        <f t="shared" si="43"/>
        <v>0</v>
      </c>
      <c r="M229" s="176">
        <f t="shared" si="43"/>
        <v>0</v>
      </c>
      <c r="N229" s="176">
        <f t="shared" si="44"/>
        <v>0</v>
      </c>
    </row>
    <row r="230" spans="1:14">
      <c r="A230" s="228"/>
      <c r="B230" s="228"/>
      <c r="C230" s="177" t="s">
        <v>51</v>
      </c>
      <c r="D230" s="177">
        <f>SUM(D228:D229)</f>
        <v>0</v>
      </c>
      <c r="E230" s="177">
        <f>SUM(E228:E229)</f>
        <v>0</v>
      </c>
      <c r="F230" s="177">
        <f>SUM(F228:F229)</f>
        <v>0</v>
      </c>
      <c r="G230" s="177">
        <f>SUM(G228:G229)</f>
        <v>0</v>
      </c>
      <c r="H230" s="177">
        <v>0</v>
      </c>
      <c r="I230" s="177">
        <v>0</v>
      </c>
      <c r="J230" s="177">
        <f>SUM(J228:J229)</f>
        <v>0</v>
      </c>
      <c r="K230" s="177">
        <f>SUM(K228:K229)</f>
        <v>0</v>
      </c>
      <c r="L230" s="176">
        <f t="shared" si="43"/>
        <v>0</v>
      </c>
      <c r="M230" s="176">
        <f t="shared" si="43"/>
        <v>0</v>
      </c>
      <c r="N230" s="176">
        <f t="shared" si="44"/>
        <v>0</v>
      </c>
    </row>
    <row r="231" spans="1:14">
      <c r="A231" s="228" t="s">
        <v>44</v>
      </c>
      <c r="B231" s="228"/>
      <c r="C231" s="182" t="s">
        <v>4</v>
      </c>
      <c r="D231" s="183">
        <v>0</v>
      </c>
      <c r="E231" s="183">
        <v>0</v>
      </c>
      <c r="F231" s="179">
        <v>0</v>
      </c>
      <c r="G231" s="179">
        <v>0</v>
      </c>
      <c r="H231" s="183">
        <v>0</v>
      </c>
      <c r="I231" s="183">
        <v>0</v>
      </c>
      <c r="J231" s="179">
        <v>0</v>
      </c>
      <c r="K231" s="179">
        <v>0</v>
      </c>
      <c r="L231" s="176">
        <f t="shared" si="43"/>
        <v>0</v>
      </c>
      <c r="M231" s="176">
        <f t="shared" si="43"/>
        <v>0</v>
      </c>
      <c r="N231" s="176">
        <f t="shared" si="44"/>
        <v>0</v>
      </c>
    </row>
    <row r="232" spans="1:14">
      <c r="A232" s="228" t="s">
        <v>181</v>
      </c>
      <c r="B232" s="228"/>
      <c r="C232" s="183" t="s">
        <v>7</v>
      </c>
      <c r="D232" s="183">
        <v>0</v>
      </c>
      <c r="E232" s="183">
        <v>0</v>
      </c>
      <c r="F232" s="183">
        <v>0</v>
      </c>
      <c r="G232" s="183">
        <v>0</v>
      </c>
      <c r="H232" s="183">
        <v>0</v>
      </c>
      <c r="I232" s="183">
        <v>0</v>
      </c>
      <c r="J232" s="183">
        <v>0</v>
      </c>
      <c r="K232" s="183">
        <v>0</v>
      </c>
      <c r="L232" s="176">
        <f t="shared" si="43"/>
        <v>0</v>
      </c>
      <c r="M232" s="176">
        <f t="shared" si="43"/>
        <v>0</v>
      </c>
      <c r="N232" s="176">
        <f t="shared" si="44"/>
        <v>0</v>
      </c>
    </row>
    <row r="233" spans="1:14">
      <c r="A233" s="228" t="s">
        <v>46</v>
      </c>
      <c r="B233" s="228"/>
      <c r="C233" s="183" t="s">
        <v>5</v>
      </c>
      <c r="D233" s="183">
        <v>0</v>
      </c>
      <c r="E233" s="183">
        <v>0</v>
      </c>
      <c r="F233" s="183">
        <v>0</v>
      </c>
      <c r="G233" s="183">
        <v>0</v>
      </c>
      <c r="H233" s="183">
        <v>0</v>
      </c>
      <c r="I233" s="183">
        <v>0</v>
      </c>
      <c r="J233" s="183">
        <v>0</v>
      </c>
      <c r="K233" s="183">
        <v>0</v>
      </c>
      <c r="L233" s="176">
        <f t="shared" si="43"/>
        <v>0</v>
      </c>
      <c r="M233" s="176">
        <f t="shared" si="43"/>
        <v>0</v>
      </c>
      <c r="N233" s="176">
        <f t="shared" si="44"/>
        <v>0</v>
      </c>
    </row>
    <row r="234" spans="1:14">
      <c r="A234" s="228"/>
      <c r="B234" s="228"/>
      <c r="C234" s="183" t="s">
        <v>6</v>
      </c>
      <c r="D234" s="183">
        <v>0</v>
      </c>
      <c r="E234" s="183">
        <v>0</v>
      </c>
      <c r="F234" s="179">
        <v>0</v>
      </c>
      <c r="G234" s="179">
        <v>0</v>
      </c>
      <c r="H234" s="7">
        <v>0</v>
      </c>
      <c r="I234" s="7">
        <v>0</v>
      </c>
      <c r="J234" s="183">
        <v>0</v>
      </c>
      <c r="K234" s="183">
        <v>0</v>
      </c>
      <c r="L234" s="176">
        <f t="shared" si="43"/>
        <v>0</v>
      </c>
      <c r="M234" s="176">
        <f t="shared" si="43"/>
        <v>0</v>
      </c>
      <c r="N234" s="176">
        <f t="shared" si="44"/>
        <v>0</v>
      </c>
    </row>
    <row r="235" spans="1:14">
      <c r="A235" s="228"/>
      <c r="B235" s="228"/>
      <c r="C235" s="183" t="s">
        <v>7</v>
      </c>
      <c r="D235" s="183">
        <v>0</v>
      </c>
      <c r="E235" s="183">
        <v>0</v>
      </c>
      <c r="F235" s="183">
        <v>0</v>
      </c>
      <c r="G235" s="183">
        <v>0</v>
      </c>
      <c r="H235" s="183">
        <v>0</v>
      </c>
      <c r="I235" s="183">
        <v>0</v>
      </c>
      <c r="J235" s="183">
        <v>0</v>
      </c>
      <c r="K235" s="183">
        <v>0</v>
      </c>
      <c r="L235" s="176">
        <f t="shared" si="43"/>
        <v>0</v>
      </c>
      <c r="M235" s="176">
        <f t="shared" si="43"/>
        <v>0</v>
      </c>
      <c r="N235" s="176">
        <f t="shared" si="44"/>
        <v>0</v>
      </c>
    </row>
    <row r="236" spans="1:14">
      <c r="A236" s="228"/>
      <c r="B236" s="228"/>
      <c r="C236" s="183" t="s">
        <v>8</v>
      </c>
      <c r="D236" s="183">
        <v>0</v>
      </c>
      <c r="E236" s="183">
        <v>0</v>
      </c>
      <c r="F236" s="183">
        <v>0</v>
      </c>
      <c r="G236" s="183">
        <v>0</v>
      </c>
      <c r="H236" s="183">
        <v>0</v>
      </c>
      <c r="I236" s="183">
        <v>0</v>
      </c>
      <c r="J236" s="183">
        <v>0</v>
      </c>
      <c r="K236" s="183">
        <v>0</v>
      </c>
      <c r="L236" s="176">
        <f t="shared" si="43"/>
        <v>0</v>
      </c>
      <c r="M236" s="176">
        <f t="shared" si="43"/>
        <v>0</v>
      </c>
      <c r="N236" s="176">
        <f t="shared" si="44"/>
        <v>0</v>
      </c>
    </row>
    <row r="237" spans="1:14">
      <c r="A237" s="228"/>
      <c r="B237" s="228"/>
      <c r="C237" s="177" t="s">
        <v>51</v>
      </c>
      <c r="D237" s="177">
        <f>SUM(D233:D236)</f>
        <v>0</v>
      </c>
      <c r="E237" s="177">
        <f>SUM(E233:E236)</f>
        <v>0</v>
      </c>
      <c r="F237" s="177">
        <f>SUM(F233:F236)</f>
        <v>0</v>
      </c>
      <c r="G237" s="177">
        <f>SUM(G233:G236)</f>
        <v>0</v>
      </c>
      <c r="H237" s="177">
        <v>0</v>
      </c>
      <c r="I237" s="177">
        <v>0</v>
      </c>
      <c r="J237" s="177">
        <f>SUM(J233:J236)</f>
        <v>0</v>
      </c>
      <c r="K237" s="177">
        <f>SUM(K233:K236)</f>
        <v>0</v>
      </c>
      <c r="L237" s="176">
        <f t="shared" si="43"/>
        <v>0</v>
      </c>
      <c r="M237" s="176">
        <f t="shared" si="43"/>
        <v>0</v>
      </c>
      <c r="N237" s="176">
        <f t="shared" si="44"/>
        <v>0</v>
      </c>
    </row>
    <row r="238" spans="1:14">
      <c r="A238" s="228" t="s">
        <v>47</v>
      </c>
      <c r="B238" s="228"/>
      <c r="C238" s="182" t="s">
        <v>4</v>
      </c>
      <c r="D238" s="183">
        <v>0</v>
      </c>
      <c r="E238" s="183">
        <v>0</v>
      </c>
      <c r="F238" s="179">
        <v>1</v>
      </c>
      <c r="G238" s="179">
        <v>0</v>
      </c>
      <c r="H238" s="183">
        <v>0</v>
      </c>
      <c r="I238" s="183">
        <v>0</v>
      </c>
      <c r="J238" s="179">
        <v>0</v>
      </c>
      <c r="K238" s="179">
        <v>0</v>
      </c>
      <c r="L238" s="176">
        <f t="shared" si="43"/>
        <v>1</v>
      </c>
      <c r="M238" s="176">
        <f t="shared" si="43"/>
        <v>0</v>
      </c>
      <c r="N238" s="176">
        <f t="shared" si="44"/>
        <v>1</v>
      </c>
    </row>
    <row r="239" spans="1:14">
      <c r="A239" s="228"/>
      <c r="B239" s="228"/>
      <c r="C239" s="183" t="s">
        <v>5</v>
      </c>
      <c r="D239" s="183">
        <v>0</v>
      </c>
      <c r="E239" s="183">
        <v>0</v>
      </c>
      <c r="F239" s="183">
        <v>0</v>
      </c>
      <c r="G239" s="183">
        <v>0</v>
      </c>
      <c r="H239" s="183">
        <v>0</v>
      </c>
      <c r="I239" s="183">
        <v>0</v>
      </c>
      <c r="J239" s="183">
        <v>0</v>
      </c>
      <c r="K239" s="183">
        <v>0</v>
      </c>
      <c r="L239" s="176">
        <f t="shared" si="43"/>
        <v>0</v>
      </c>
      <c r="M239" s="176">
        <f t="shared" si="43"/>
        <v>0</v>
      </c>
      <c r="N239" s="176">
        <f t="shared" si="44"/>
        <v>0</v>
      </c>
    </row>
    <row r="240" spans="1:14">
      <c r="A240" s="228"/>
      <c r="B240" s="228"/>
      <c r="C240" s="177" t="s">
        <v>51</v>
      </c>
      <c r="D240" s="177">
        <f>SUM(D238:D239)</f>
        <v>0</v>
      </c>
      <c r="E240" s="177">
        <f>SUM(E238:E239)</f>
        <v>0</v>
      </c>
      <c r="F240" s="177">
        <f>SUM(F238:F239)</f>
        <v>1</v>
      </c>
      <c r="G240" s="177">
        <f>SUM(G238:G239)</f>
        <v>0</v>
      </c>
      <c r="H240" s="177">
        <v>0</v>
      </c>
      <c r="I240" s="177">
        <v>0</v>
      </c>
      <c r="J240" s="177">
        <f>SUM(J238:J239)</f>
        <v>0</v>
      </c>
      <c r="K240" s="177">
        <f>SUM(K238:K239)</f>
        <v>0</v>
      </c>
      <c r="L240" s="176">
        <f t="shared" si="43"/>
        <v>1</v>
      </c>
      <c r="M240" s="176">
        <f t="shared" si="43"/>
        <v>0</v>
      </c>
      <c r="N240" s="176">
        <f t="shared" si="44"/>
        <v>1</v>
      </c>
    </row>
    <row r="241" spans="1:14">
      <c r="A241" s="228" t="s">
        <v>48</v>
      </c>
      <c r="B241" s="228"/>
      <c r="C241" s="183" t="s">
        <v>7</v>
      </c>
      <c r="D241" s="183">
        <v>0</v>
      </c>
      <c r="E241" s="183">
        <v>0</v>
      </c>
      <c r="F241" s="183">
        <v>0</v>
      </c>
      <c r="G241" s="183">
        <v>0</v>
      </c>
      <c r="H241" s="183">
        <v>0</v>
      </c>
      <c r="I241" s="183">
        <v>0</v>
      </c>
      <c r="J241" s="183">
        <v>0</v>
      </c>
      <c r="K241" s="183">
        <v>0</v>
      </c>
      <c r="L241" s="176">
        <f t="shared" si="43"/>
        <v>0</v>
      </c>
      <c r="M241" s="176">
        <f t="shared" si="43"/>
        <v>0</v>
      </c>
      <c r="N241" s="176">
        <f t="shared" si="44"/>
        <v>0</v>
      </c>
    </row>
    <row r="242" spans="1:14">
      <c r="A242" s="228" t="s">
        <v>49</v>
      </c>
      <c r="B242" s="228"/>
      <c r="C242" s="183" t="s">
        <v>6</v>
      </c>
      <c r="D242" s="183">
        <v>0</v>
      </c>
      <c r="E242" s="183">
        <v>0</v>
      </c>
      <c r="F242" s="184">
        <v>0</v>
      </c>
      <c r="G242" s="184">
        <v>1</v>
      </c>
      <c r="H242" s="7">
        <v>0</v>
      </c>
      <c r="I242" s="7">
        <v>0</v>
      </c>
      <c r="J242" s="183">
        <v>0</v>
      </c>
      <c r="K242" s="183">
        <v>0</v>
      </c>
      <c r="L242" s="176">
        <f t="shared" si="43"/>
        <v>0</v>
      </c>
      <c r="M242" s="176">
        <f t="shared" si="43"/>
        <v>1</v>
      </c>
      <c r="N242" s="176">
        <f t="shared" si="44"/>
        <v>1</v>
      </c>
    </row>
    <row r="243" spans="1:14">
      <c r="A243" s="228"/>
      <c r="B243" s="228"/>
      <c r="C243" s="183" t="s">
        <v>7</v>
      </c>
      <c r="D243" s="183">
        <v>0</v>
      </c>
      <c r="E243" s="183">
        <v>0</v>
      </c>
      <c r="F243" s="183">
        <v>0</v>
      </c>
      <c r="G243" s="183">
        <v>0</v>
      </c>
      <c r="H243" s="183">
        <v>0</v>
      </c>
      <c r="I243" s="183">
        <v>0</v>
      </c>
      <c r="J243" s="183">
        <v>0</v>
      </c>
      <c r="K243" s="183">
        <v>0</v>
      </c>
      <c r="L243" s="176">
        <f t="shared" si="43"/>
        <v>0</v>
      </c>
      <c r="M243" s="176">
        <f t="shared" si="43"/>
        <v>0</v>
      </c>
      <c r="N243" s="176">
        <f t="shared" si="44"/>
        <v>0</v>
      </c>
    </row>
    <row r="244" spans="1:14">
      <c r="A244" s="228"/>
      <c r="B244" s="228"/>
      <c r="C244" s="177" t="s">
        <v>51</v>
      </c>
      <c r="D244" s="177">
        <f>SUM(D242:D243)</f>
        <v>0</v>
      </c>
      <c r="E244" s="177">
        <f>SUM(E242:E243)</f>
        <v>0</v>
      </c>
      <c r="F244" s="177">
        <f>SUM(F242:F243)</f>
        <v>0</v>
      </c>
      <c r="G244" s="177">
        <f>SUM(G242:G243)</f>
        <v>1</v>
      </c>
      <c r="H244" s="177">
        <v>0</v>
      </c>
      <c r="I244" s="177">
        <v>0</v>
      </c>
      <c r="J244" s="177">
        <f>SUM(J242:J243)</f>
        <v>0</v>
      </c>
      <c r="K244" s="177">
        <f>SUM(K242:K243)</f>
        <v>0</v>
      </c>
      <c r="L244" s="176">
        <f t="shared" si="43"/>
        <v>0</v>
      </c>
      <c r="M244" s="176">
        <f t="shared" si="43"/>
        <v>1</v>
      </c>
      <c r="N244" s="176">
        <f t="shared" si="44"/>
        <v>1</v>
      </c>
    </row>
    <row r="245" spans="1:14">
      <c r="A245" s="228" t="s">
        <v>50</v>
      </c>
      <c r="B245" s="228"/>
      <c r="C245" s="183" t="s">
        <v>7</v>
      </c>
      <c r="D245" s="183">
        <v>0</v>
      </c>
      <c r="E245" s="183">
        <v>0</v>
      </c>
      <c r="F245" s="183">
        <v>0</v>
      </c>
      <c r="G245" s="183">
        <v>0</v>
      </c>
      <c r="H245" s="183">
        <v>0</v>
      </c>
      <c r="I245" s="183">
        <v>0</v>
      </c>
      <c r="J245" s="183">
        <v>0</v>
      </c>
      <c r="K245" s="183">
        <v>0</v>
      </c>
      <c r="L245" s="176">
        <f t="shared" si="43"/>
        <v>0</v>
      </c>
      <c r="M245" s="176">
        <f t="shared" si="43"/>
        <v>0</v>
      </c>
      <c r="N245" s="176">
        <f t="shared" si="44"/>
        <v>0</v>
      </c>
    </row>
    <row r="246" spans="1:14">
      <c r="A246" s="228" t="s">
        <v>51</v>
      </c>
      <c r="B246" s="228"/>
      <c r="C246" s="177" t="s">
        <v>4</v>
      </c>
      <c r="D246" s="177">
        <f>D238+D231+D228+D222+D216+D210+D209+D203+D196+D189+D176+D171+D166+D160+D155+D150+D144</f>
        <v>0</v>
      </c>
      <c r="E246" s="177">
        <f t="shared" ref="E246:J246" si="45">E238+E231+E228+E222+E216+E210+E209+E203+E196+E189+E176+E171+E166+E160+E155+E150+E144</f>
        <v>0</v>
      </c>
      <c r="F246" s="177">
        <f t="shared" si="45"/>
        <v>30</v>
      </c>
      <c r="G246" s="177">
        <f>G238+G231+G228+G222+G216+G210+G209+G203+G196+G189+G176+G171+G166+G160+G155+G150+G144</f>
        <v>22</v>
      </c>
      <c r="H246" s="177">
        <f t="shared" si="45"/>
        <v>9</v>
      </c>
      <c r="I246" s="177">
        <f t="shared" si="45"/>
        <v>1</v>
      </c>
      <c r="J246" s="177">
        <f t="shared" si="45"/>
        <v>0</v>
      </c>
      <c r="K246" s="177">
        <f>K238+K231+K228+K222+K216+K210+K209+K203+K196+K189+K176+K171+K166+K160+K155+K150+K144</f>
        <v>0</v>
      </c>
      <c r="L246" s="176">
        <f t="shared" si="43"/>
        <v>39</v>
      </c>
      <c r="M246" s="176">
        <f t="shared" si="43"/>
        <v>23</v>
      </c>
      <c r="N246" s="176">
        <f t="shared" si="44"/>
        <v>62</v>
      </c>
    </row>
    <row r="247" spans="1:14">
      <c r="A247" s="228"/>
      <c r="B247" s="228"/>
      <c r="C247" s="177" t="s">
        <v>5</v>
      </c>
      <c r="D247" s="177">
        <f>D239+D233+D229+D223+D217+D211+D204+D197+D190+D183+D177+D172+D167+D161+D156+D151+D145</f>
        <v>0</v>
      </c>
      <c r="E247" s="177">
        <f t="shared" ref="E247:K247" si="46">E239+E233+E229+E223+E217+E211+E204+E197+E190+E183+E177+E172+E167+E161+E156+E151+E145</f>
        <v>0</v>
      </c>
      <c r="F247" s="177">
        <f t="shared" si="46"/>
        <v>0</v>
      </c>
      <c r="G247" s="177">
        <f t="shared" si="46"/>
        <v>0</v>
      </c>
      <c r="H247" s="177">
        <f t="shared" si="46"/>
        <v>0</v>
      </c>
      <c r="I247" s="177">
        <f t="shared" si="46"/>
        <v>0</v>
      </c>
      <c r="J247" s="177">
        <f t="shared" si="46"/>
        <v>0</v>
      </c>
      <c r="K247" s="177">
        <f t="shared" si="46"/>
        <v>0</v>
      </c>
      <c r="L247" s="176">
        <f t="shared" si="43"/>
        <v>0</v>
      </c>
      <c r="M247" s="176">
        <f t="shared" si="43"/>
        <v>0</v>
      </c>
      <c r="N247" s="176">
        <f t="shared" si="44"/>
        <v>0</v>
      </c>
    </row>
    <row r="248" spans="1:14">
      <c r="A248" s="228"/>
      <c r="B248" s="228"/>
      <c r="C248" s="177" t="s">
        <v>6</v>
      </c>
      <c r="D248" s="177">
        <f>D146+D152+D157+D162+D168+D173+D178+D182+D184+D191+D198+D201+D205+D212+D218+D224+D234+D242</f>
        <v>0</v>
      </c>
      <c r="E248" s="177">
        <f t="shared" ref="E248:J248" si="47">E146+E152+E157+E162+E168+E173+E178+E182+E184+E191+E198+E201+E205+E212+E218+E224+E234+E242</f>
        <v>0</v>
      </c>
      <c r="F248" s="177">
        <f t="shared" si="47"/>
        <v>9</v>
      </c>
      <c r="G248" s="177">
        <f t="shared" si="47"/>
        <v>7</v>
      </c>
      <c r="H248" s="177">
        <f t="shared" si="47"/>
        <v>0</v>
      </c>
      <c r="I248" s="177">
        <f t="shared" si="47"/>
        <v>0</v>
      </c>
      <c r="J248" s="177">
        <f t="shared" si="47"/>
        <v>0</v>
      </c>
      <c r="K248" s="177">
        <f>K146+K152+K157+K162+K168+K173+K178+K182+K184+K191+K198+K201+K205+K212+K218+K224+K234+K242</f>
        <v>0</v>
      </c>
      <c r="L248" s="176">
        <f t="shared" si="43"/>
        <v>9</v>
      </c>
      <c r="M248" s="176">
        <f t="shared" si="43"/>
        <v>7</v>
      </c>
      <c r="N248" s="176">
        <f t="shared" si="44"/>
        <v>16</v>
      </c>
    </row>
    <row r="249" spans="1:14">
      <c r="A249" s="228"/>
      <c r="B249" s="228"/>
      <c r="C249" s="177" t="s">
        <v>7</v>
      </c>
      <c r="D249" s="177">
        <f t="shared" ref="D249:K249" si="48">D245+D243+D241+D235+D232+D225+D219+D213+D206+D199+D195+D192+D186+D179+D174+D169+D163+D158+D153+D147</f>
        <v>7</v>
      </c>
      <c r="E249" s="177">
        <f t="shared" si="48"/>
        <v>1</v>
      </c>
      <c r="F249" s="177">
        <f t="shared" si="48"/>
        <v>2</v>
      </c>
      <c r="G249" s="177">
        <f t="shared" si="48"/>
        <v>0</v>
      </c>
      <c r="H249" s="177">
        <f t="shared" si="48"/>
        <v>0</v>
      </c>
      <c r="I249" s="177">
        <f t="shared" si="48"/>
        <v>0</v>
      </c>
      <c r="J249" s="177">
        <f t="shared" si="48"/>
        <v>0</v>
      </c>
      <c r="K249" s="177">
        <f t="shared" si="48"/>
        <v>0</v>
      </c>
      <c r="L249" s="176">
        <f t="shared" si="43"/>
        <v>9</v>
      </c>
      <c r="M249" s="176">
        <f t="shared" si="43"/>
        <v>1</v>
      </c>
      <c r="N249" s="176">
        <f t="shared" si="44"/>
        <v>10</v>
      </c>
    </row>
    <row r="250" spans="1:14">
      <c r="A250" s="228"/>
      <c r="B250" s="228"/>
      <c r="C250" s="177" t="s">
        <v>8</v>
      </c>
      <c r="D250" s="177">
        <f t="shared" ref="D250:I250" si="49">D148+D164+D180+D187+D193+D200+D207+D214+D220+D226+D236</f>
        <v>0</v>
      </c>
      <c r="E250" s="177">
        <f t="shared" si="49"/>
        <v>0</v>
      </c>
      <c r="F250" s="177">
        <f t="shared" si="49"/>
        <v>8</v>
      </c>
      <c r="G250" s="177">
        <f t="shared" si="49"/>
        <v>6</v>
      </c>
      <c r="H250" s="177">
        <f t="shared" si="49"/>
        <v>0</v>
      </c>
      <c r="I250" s="177">
        <f t="shared" si="49"/>
        <v>0</v>
      </c>
      <c r="J250" s="177">
        <f>J148+J164+J180+J187+J193+J200+J207+J214+J220+J226+J236</f>
        <v>0</v>
      </c>
      <c r="K250" s="177">
        <f>K148+K164+K180+K187+K193+K200+K207+K214+K220+K226+K236</f>
        <v>0</v>
      </c>
      <c r="L250" s="176">
        <f t="shared" si="43"/>
        <v>8</v>
      </c>
      <c r="M250" s="176">
        <f t="shared" si="43"/>
        <v>6</v>
      </c>
      <c r="N250" s="176">
        <f t="shared" si="44"/>
        <v>14</v>
      </c>
    </row>
    <row r="251" spans="1:14">
      <c r="A251" s="228"/>
      <c r="B251" s="228"/>
      <c r="C251" s="177" t="s">
        <v>51</v>
      </c>
      <c r="D251" s="177">
        <f>SUM(D246:D250)</f>
        <v>7</v>
      </c>
      <c r="E251" s="177">
        <f t="shared" ref="E251:K251" si="50">SUM(E246:E250)</f>
        <v>1</v>
      </c>
      <c r="F251" s="177">
        <f t="shared" si="50"/>
        <v>49</v>
      </c>
      <c r="G251" s="177">
        <f t="shared" si="50"/>
        <v>35</v>
      </c>
      <c r="H251" s="177">
        <f t="shared" si="50"/>
        <v>9</v>
      </c>
      <c r="I251" s="177">
        <f t="shared" si="50"/>
        <v>1</v>
      </c>
      <c r="J251" s="177">
        <f t="shared" si="50"/>
        <v>0</v>
      </c>
      <c r="K251" s="177">
        <f t="shared" si="50"/>
        <v>0</v>
      </c>
      <c r="L251" s="176">
        <f t="shared" si="43"/>
        <v>65</v>
      </c>
      <c r="M251" s="176">
        <f t="shared" si="43"/>
        <v>37</v>
      </c>
      <c r="N251" s="176">
        <f t="shared" si="44"/>
        <v>102</v>
      </c>
    </row>
    <row r="252" spans="1:14">
      <c r="A252" s="225" t="s">
        <v>59</v>
      </c>
      <c r="B252" s="225"/>
      <c r="C252" s="179" t="s">
        <v>4</v>
      </c>
      <c r="D252" s="179">
        <v>60</v>
      </c>
      <c r="E252" s="179">
        <v>133</v>
      </c>
      <c r="F252" s="179">
        <v>0</v>
      </c>
      <c r="G252" s="179">
        <v>0</v>
      </c>
      <c r="H252" s="179">
        <v>0</v>
      </c>
      <c r="I252" s="179">
        <v>0</v>
      </c>
      <c r="J252" s="179">
        <v>0</v>
      </c>
      <c r="K252" s="179">
        <v>0</v>
      </c>
      <c r="L252" s="176">
        <f t="shared" si="43"/>
        <v>60</v>
      </c>
      <c r="M252" s="176">
        <f t="shared" si="43"/>
        <v>133</v>
      </c>
      <c r="N252" s="176">
        <f t="shared" si="44"/>
        <v>193</v>
      </c>
    </row>
    <row r="253" spans="1:14">
      <c r="A253" s="225"/>
      <c r="B253" s="225"/>
      <c r="C253" s="182" t="s">
        <v>5</v>
      </c>
      <c r="D253" s="179">
        <v>0</v>
      </c>
      <c r="E253" s="179">
        <v>0</v>
      </c>
      <c r="F253" s="179">
        <v>0</v>
      </c>
      <c r="G253" s="179">
        <v>0</v>
      </c>
      <c r="H253" s="179">
        <v>0</v>
      </c>
      <c r="I253" s="179">
        <v>0</v>
      </c>
      <c r="J253" s="179">
        <v>0</v>
      </c>
      <c r="K253" s="179">
        <v>0</v>
      </c>
      <c r="L253" s="176">
        <f t="shared" si="43"/>
        <v>0</v>
      </c>
      <c r="M253" s="176">
        <f t="shared" si="43"/>
        <v>0</v>
      </c>
      <c r="N253" s="176">
        <f t="shared" si="44"/>
        <v>0</v>
      </c>
    </row>
    <row r="254" spans="1:14">
      <c r="A254" s="225"/>
      <c r="B254" s="225"/>
      <c r="C254" s="179" t="s">
        <v>61</v>
      </c>
      <c r="D254" s="184">
        <v>19</v>
      </c>
      <c r="E254" s="184">
        <v>58</v>
      </c>
      <c r="F254" s="179">
        <v>0</v>
      </c>
      <c r="G254" s="179">
        <v>0</v>
      </c>
      <c r="H254" s="179">
        <v>0</v>
      </c>
      <c r="I254" s="179">
        <v>0</v>
      </c>
      <c r="J254" s="179">
        <v>0</v>
      </c>
      <c r="K254" s="179">
        <v>0</v>
      </c>
      <c r="L254" s="176">
        <f t="shared" si="43"/>
        <v>19</v>
      </c>
      <c r="M254" s="176">
        <f t="shared" si="43"/>
        <v>58</v>
      </c>
      <c r="N254" s="176">
        <f t="shared" si="44"/>
        <v>77</v>
      </c>
    </row>
    <row r="255" spans="1:14">
      <c r="A255" s="225"/>
      <c r="B255" s="225"/>
      <c r="C255" s="179" t="s">
        <v>60</v>
      </c>
      <c r="D255" s="179">
        <v>26</v>
      </c>
      <c r="E255" s="179">
        <v>89</v>
      </c>
      <c r="F255" s="183">
        <v>0</v>
      </c>
      <c r="G255" s="183">
        <v>0</v>
      </c>
      <c r="H255" s="183">
        <v>0</v>
      </c>
      <c r="I255" s="183">
        <v>0</v>
      </c>
      <c r="J255" s="183">
        <v>0</v>
      </c>
      <c r="K255" s="183">
        <v>0</v>
      </c>
      <c r="L255" s="176">
        <f t="shared" si="43"/>
        <v>26</v>
      </c>
      <c r="M255" s="176">
        <f t="shared" si="43"/>
        <v>89</v>
      </c>
      <c r="N255" s="176">
        <f t="shared" si="44"/>
        <v>115</v>
      </c>
    </row>
    <row r="256" spans="1:14">
      <c r="A256" s="225"/>
      <c r="B256" s="225"/>
      <c r="C256" s="177" t="s">
        <v>51</v>
      </c>
      <c r="D256" s="82">
        <f>SUM(D252:D255)</f>
        <v>105</v>
      </c>
      <c r="E256" s="82">
        <f>SUM(E252:E255)</f>
        <v>280</v>
      </c>
      <c r="F256" s="82">
        <f>SUM(F252:F255)</f>
        <v>0</v>
      </c>
      <c r="G256" s="82">
        <f>SUM(G252:G255)</f>
        <v>0</v>
      </c>
      <c r="H256" s="82">
        <v>0</v>
      </c>
      <c r="I256" s="82">
        <v>0</v>
      </c>
      <c r="J256" s="82">
        <f>SUM(J252:J255)</f>
        <v>0</v>
      </c>
      <c r="K256" s="82">
        <f>SUM(K252:K255)</f>
        <v>0</v>
      </c>
      <c r="L256" s="176">
        <f t="shared" si="43"/>
        <v>105</v>
      </c>
      <c r="M256" s="176">
        <f t="shared" si="43"/>
        <v>280</v>
      </c>
      <c r="N256" s="176">
        <f t="shared" si="44"/>
        <v>385</v>
      </c>
    </row>
    <row r="257" spans="1:14">
      <c r="A257" s="225" t="s">
        <v>62</v>
      </c>
      <c r="B257" s="225"/>
      <c r="C257" s="179" t="s">
        <v>4</v>
      </c>
      <c r="D257" s="179">
        <v>5</v>
      </c>
      <c r="E257" s="179">
        <v>0</v>
      </c>
      <c r="F257" s="179">
        <v>0</v>
      </c>
      <c r="G257" s="179">
        <v>0</v>
      </c>
      <c r="H257" s="179">
        <v>3</v>
      </c>
      <c r="I257" s="179">
        <v>2</v>
      </c>
      <c r="J257" s="179">
        <v>0</v>
      </c>
      <c r="K257" s="179">
        <v>0</v>
      </c>
      <c r="L257" s="176">
        <f t="shared" si="43"/>
        <v>8</v>
      </c>
      <c r="M257" s="176">
        <f t="shared" si="43"/>
        <v>2</v>
      </c>
      <c r="N257" s="176">
        <f t="shared" si="44"/>
        <v>10</v>
      </c>
    </row>
    <row r="258" spans="1:14">
      <c r="A258" s="225" t="s">
        <v>63</v>
      </c>
      <c r="B258" s="225"/>
      <c r="C258" s="179" t="s">
        <v>4</v>
      </c>
      <c r="D258" s="179">
        <v>0</v>
      </c>
      <c r="E258" s="179">
        <v>0</v>
      </c>
      <c r="F258" s="179">
        <v>0</v>
      </c>
      <c r="G258" s="179">
        <v>1</v>
      </c>
      <c r="H258" s="179">
        <v>0</v>
      </c>
      <c r="I258" s="179">
        <v>0</v>
      </c>
      <c r="J258" s="179">
        <v>0</v>
      </c>
      <c r="K258" s="179">
        <v>0</v>
      </c>
      <c r="L258" s="176">
        <f t="shared" si="43"/>
        <v>0</v>
      </c>
      <c r="M258" s="176">
        <f t="shared" si="43"/>
        <v>1</v>
      </c>
      <c r="N258" s="176">
        <f t="shared" si="44"/>
        <v>1</v>
      </c>
    </row>
    <row r="259" spans="1:14">
      <c r="A259" s="225" t="s">
        <v>64</v>
      </c>
      <c r="B259" s="225"/>
      <c r="C259" s="179" t="s">
        <v>4</v>
      </c>
      <c r="D259" s="179">
        <v>0</v>
      </c>
      <c r="E259" s="179">
        <v>0</v>
      </c>
      <c r="F259" s="183">
        <v>0</v>
      </c>
      <c r="G259" s="183">
        <v>0</v>
      </c>
      <c r="H259" s="179">
        <v>3</v>
      </c>
      <c r="I259" s="179">
        <v>4</v>
      </c>
      <c r="J259" s="179">
        <v>0</v>
      </c>
      <c r="K259" s="179">
        <v>0</v>
      </c>
      <c r="L259" s="176">
        <f t="shared" si="43"/>
        <v>3</v>
      </c>
      <c r="M259" s="176">
        <f t="shared" si="43"/>
        <v>4</v>
      </c>
      <c r="N259" s="176">
        <f t="shared" si="44"/>
        <v>7</v>
      </c>
    </row>
    <row r="260" spans="1:14">
      <c r="A260" s="225" t="s">
        <v>65</v>
      </c>
      <c r="B260" s="225"/>
      <c r="C260" s="179" t="s">
        <v>4</v>
      </c>
      <c r="D260" s="179">
        <v>0</v>
      </c>
      <c r="E260" s="179">
        <v>0</v>
      </c>
      <c r="F260" s="179">
        <v>0</v>
      </c>
      <c r="G260" s="179">
        <v>0</v>
      </c>
      <c r="H260" s="183">
        <v>0</v>
      </c>
      <c r="I260" s="183">
        <v>0</v>
      </c>
      <c r="J260" s="179">
        <v>0</v>
      </c>
      <c r="K260" s="179">
        <v>0</v>
      </c>
      <c r="L260" s="176">
        <f t="shared" si="43"/>
        <v>0</v>
      </c>
      <c r="M260" s="176">
        <f t="shared" si="43"/>
        <v>0</v>
      </c>
      <c r="N260" s="176">
        <f t="shared" si="44"/>
        <v>0</v>
      </c>
    </row>
    <row r="261" spans="1:14">
      <c r="A261" s="225" t="s">
        <v>180</v>
      </c>
      <c r="B261" s="225"/>
      <c r="C261" s="179" t="s">
        <v>5</v>
      </c>
      <c r="D261" s="183">
        <v>0</v>
      </c>
      <c r="E261" s="183">
        <v>0</v>
      </c>
      <c r="F261" s="179">
        <v>0</v>
      </c>
      <c r="G261" s="179">
        <v>0</v>
      </c>
      <c r="H261" s="183">
        <v>0</v>
      </c>
      <c r="I261" s="183">
        <v>0</v>
      </c>
      <c r="J261" s="183">
        <v>0</v>
      </c>
      <c r="K261" s="183">
        <v>0</v>
      </c>
      <c r="L261" s="176">
        <f t="shared" si="43"/>
        <v>0</v>
      </c>
      <c r="M261" s="176">
        <f t="shared" si="43"/>
        <v>0</v>
      </c>
      <c r="N261" s="176">
        <f t="shared" si="44"/>
        <v>0</v>
      </c>
    </row>
    <row r="262" spans="1:14">
      <c r="A262" s="225" t="s">
        <v>345</v>
      </c>
      <c r="B262" s="225"/>
      <c r="C262" s="179" t="s">
        <v>4</v>
      </c>
      <c r="D262" s="179">
        <v>0</v>
      </c>
      <c r="E262" s="179">
        <v>0</v>
      </c>
      <c r="F262" s="179">
        <v>0</v>
      </c>
      <c r="G262" s="179">
        <v>0</v>
      </c>
      <c r="H262" s="179">
        <v>0</v>
      </c>
      <c r="I262" s="179">
        <v>0</v>
      </c>
      <c r="J262" s="179">
        <v>0</v>
      </c>
      <c r="K262" s="179">
        <v>0</v>
      </c>
      <c r="L262" s="176">
        <f t="shared" si="43"/>
        <v>0</v>
      </c>
      <c r="M262" s="176">
        <f t="shared" si="43"/>
        <v>0</v>
      </c>
      <c r="N262" s="176">
        <f t="shared" si="44"/>
        <v>0</v>
      </c>
    </row>
    <row r="263" spans="1:14">
      <c r="A263" s="225"/>
      <c r="B263" s="225"/>
      <c r="C263" s="179" t="s">
        <v>5</v>
      </c>
      <c r="D263" s="183">
        <v>0</v>
      </c>
      <c r="E263" s="183">
        <v>0</v>
      </c>
      <c r="F263" s="179">
        <v>0</v>
      </c>
      <c r="G263" s="179">
        <v>0</v>
      </c>
      <c r="H263" s="183">
        <v>0</v>
      </c>
      <c r="I263" s="183">
        <v>0</v>
      </c>
      <c r="J263" s="179">
        <v>0</v>
      </c>
      <c r="K263" s="179">
        <v>0</v>
      </c>
      <c r="L263" s="176">
        <f t="shared" si="43"/>
        <v>0</v>
      </c>
      <c r="M263" s="176">
        <f t="shared" si="43"/>
        <v>0</v>
      </c>
      <c r="N263" s="176">
        <f t="shared" si="44"/>
        <v>0</v>
      </c>
    </row>
    <row r="264" spans="1:14">
      <c r="A264" s="225"/>
      <c r="B264" s="225"/>
      <c r="C264" s="179" t="s">
        <v>61</v>
      </c>
      <c r="D264" s="183">
        <v>0</v>
      </c>
      <c r="E264" s="183">
        <v>0</v>
      </c>
      <c r="F264" s="183">
        <v>0</v>
      </c>
      <c r="G264" s="183">
        <v>0</v>
      </c>
      <c r="H264" s="183">
        <v>0</v>
      </c>
      <c r="I264" s="183">
        <v>0</v>
      </c>
      <c r="J264" s="183">
        <v>0</v>
      </c>
      <c r="K264" s="183">
        <v>0</v>
      </c>
      <c r="L264" s="176">
        <f t="shared" si="43"/>
        <v>0</v>
      </c>
      <c r="M264" s="176">
        <f t="shared" si="43"/>
        <v>0</v>
      </c>
      <c r="N264" s="176">
        <f t="shared" si="44"/>
        <v>0</v>
      </c>
    </row>
    <row r="265" spans="1:14">
      <c r="A265" s="225"/>
      <c r="B265" s="225"/>
      <c r="C265" s="179" t="s">
        <v>7</v>
      </c>
      <c r="D265" s="179">
        <v>2</v>
      </c>
      <c r="E265" s="179">
        <v>3</v>
      </c>
      <c r="F265" s="179">
        <v>6</v>
      </c>
      <c r="G265" s="179">
        <v>5</v>
      </c>
      <c r="H265" s="183">
        <v>0</v>
      </c>
      <c r="I265" s="183">
        <v>0</v>
      </c>
      <c r="J265" s="183">
        <v>0</v>
      </c>
      <c r="K265" s="183">
        <v>0</v>
      </c>
      <c r="L265" s="176">
        <f t="shared" si="43"/>
        <v>8</v>
      </c>
      <c r="M265" s="176">
        <f t="shared" si="43"/>
        <v>8</v>
      </c>
      <c r="N265" s="176">
        <f t="shared" si="44"/>
        <v>16</v>
      </c>
    </row>
    <row r="266" spans="1:14">
      <c r="A266" s="225"/>
      <c r="B266" s="225"/>
      <c r="C266" s="177" t="s">
        <v>51</v>
      </c>
      <c r="D266" s="177">
        <f>SUM(D262:D265)</f>
        <v>2</v>
      </c>
      <c r="E266" s="177">
        <f>SUM(E262:E265)</f>
        <v>3</v>
      </c>
      <c r="F266" s="177">
        <f>SUM(F262:F265)</f>
        <v>6</v>
      </c>
      <c r="G266" s="177">
        <f>SUM(G262:G265)</f>
        <v>5</v>
      </c>
      <c r="H266" s="177">
        <v>0</v>
      </c>
      <c r="I266" s="177">
        <v>0</v>
      </c>
      <c r="J266" s="177">
        <f>SUM(J262:J265)</f>
        <v>0</v>
      </c>
      <c r="K266" s="177">
        <f>SUM(K262:K265)</f>
        <v>0</v>
      </c>
      <c r="L266" s="176">
        <f t="shared" si="43"/>
        <v>8</v>
      </c>
      <c r="M266" s="176">
        <f t="shared" si="43"/>
        <v>8</v>
      </c>
      <c r="N266" s="176">
        <f t="shared" si="44"/>
        <v>16</v>
      </c>
    </row>
    <row r="267" spans="1:14">
      <c r="A267" s="226" t="s">
        <v>249</v>
      </c>
      <c r="B267" s="226"/>
      <c r="C267" s="7" t="s">
        <v>61</v>
      </c>
      <c r="D267" s="183">
        <v>0</v>
      </c>
      <c r="E267" s="183">
        <v>0</v>
      </c>
      <c r="F267" s="179">
        <v>0</v>
      </c>
      <c r="G267" s="179">
        <v>0</v>
      </c>
      <c r="H267" s="183">
        <v>0</v>
      </c>
      <c r="I267" s="183">
        <v>0</v>
      </c>
      <c r="J267" s="183">
        <v>0</v>
      </c>
      <c r="K267" s="183">
        <v>0</v>
      </c>
      <c r="L267" s="176">
        <f t="shared" si="43"/>
        <v>0</v>
      </c>
      <c r="M267" s="176">
        <f t="shared" si="43"/>
        <v>0</v>
      </c>
      <c r="N267" s="176">
        <f t="shared" si="44"/>
        <v>0</v>
      </c>
    </row>
    <row r="268" spans="1:14">
      <c r="A268" s="226" t="s">
        <v>250</v>
      </c>
      <c r="B268" s="226"/>
      <c r="C268" s="7" t="s">
        <v>61</v>
      </c>
      <c r="D268" s="183">
        <v>0</v>
      </c>
      <c r="E268" s="183">
        <v>0</v>
      </c>
      <c r="F268" s="179">
        <v>0</v>
      </c>
      <c r="G268" s="179">
        <v>0</v>
      </c>
      <c r="H268" s="179">
        <v>0</v>
      </c>
      <c r="I268" s="179">
        <v>0</v>
      </c>
      <c r="J268" s="183">
        <v>0</v>
      </c>
      <c r="K268" s="183">
        <v>0</v>
      </c>
      <c r="L268" s="176">
        <f t="shared" si="43"/>
        <v>0</v>
      </c>
      <c r="M268" s="176">
        <f t="shared" si="43"/>
        <v>0</v>
      </c>
      <c r="N268" s="176">
        <f t="shared" si="44"/>
        <v>0</v>
      </c>
    </row>
    <row r="269" spans="1:14">
      <c r="A269" s="225" t="s">
        <v>66</v>
      </c>
      <c r="B269" s="225"/>
      <c r="C269" s="6" t="s">
        <v>67</v>
      </c>
      <c r="D269" s="6">
        <f>D252+D257+D258+D259+D260+D262</f>
        <v>65</v>
      </c>
      <c r="E269" s="6">
        <f t="shared" ref="E269:K269" si="51">E252+E257+E258+E259+E260+E262</f>
        <v>133</v>
      </c>
      <c r="F269" s="6">
        <f t="shared" si="51"/>
        <v>0</v>
      </c>
      <c r="G269" s="6">
        <f t="shared" si="51"/>
        <v>1</v>
      </c>
      <c r="H269" s="6">
        <f t="shared" si="51"/>
        <v>6</v>
      </c>
      <c r="I269" s="6">
        <f t="shared" si="51"/>
        <v>6</v>
      </c>
      <c r="J269" s="6">
        <f t="shared" si="51"/>
        <v>0</v>
      </c>
      <c r="K269" s="6">
        <f t="shared" si="51"/>
        <v>0</v>
      </c>
      <c r="L269" s="176">
        <f t="shared" si="43"/>
        <v>71</v>
      </c>
      <c r="M269" s="176">
        <f t="shared" si="43"/>
        <v>140</v>
      </c>
      <c r="N269" s="176">
        <f t="shared" si="44"/>
        <v>211</v>
      </c>
    </row>
    <row r="270" spans="1:14">
      <c r="A270" s="225"/>
      <c r="B270" s="225"/>
      <c r="C270" s="6" t="s">
        <v>68</v>
      </c>
      <c r="D270" s="36">
        <f>D253+D261+D263</f>
        <v>0</v>
      </c>
      <c r="E270" s="36">
        <f t="shared" ref="E270:K270" si="52">E253+E261+E263</f>
        <v>0</v>
      </c>
      <c r="F270" s="36">
        <f t="shared" si="52"/>
        <v>0</v>
      </c>
      <c r="G270" s="36">
        <f t="shared" si="52"/>
        <v>0</v>
      </c>
      <c r="H270" s="36">
        <f t="shared" si="52"/>
        <v>0</v>
      </c>
      <c r="I270" s="36">
        <f t="shared" si="52"/>
        <v>0</v>
      </c>
      <c r="J270" s="36">
        <f t="shared" si="52"/>
        <v>0</v>
      </c>
      <c r="K270" s="36">
        <f t="shared" si="52"/>
        <v>0</v>
      </c>
      <c r="L270" s="176">
        <f t="shared" si="43"/>
        <v>0</v>
      </c>
      <c r="M270" s="176">
        <f t="shared" si="43"/>
        <v>0</v>
      </c>
      <c r="N270" s="176">
        <f t="shared" si="44"/>
        <v>0</v>
      </c>
    </row>
    <row r="271" spans="1:14">
      <c r="A271" s="225"/>
      <c r="B271" s="225"/>
      <c r="C271" s="6" t="s">
        <v>6</v>
      </c>
      <c r="D271" s="36">
        <f>D254+D264+D267+D268</f>
        <v>19</v>
      </c>
      <c r="E271" s="36">
        <f t="shared" ref="E271:J271" si="53">E254+E264+E267+E268</f>
        <v>58</v>
      </c>
      <c r="F271" s="36">
        <f t="shared" si="53"/>
        <v>0</v>
      </c>
      <c r="G271" s="36">
        <f t="shared" si="53"/>
        <v>0</v>
      </c>
      <c r="H271" s="36">
        <f t="shared" si="53"/>
        <v>0</v>
      </c>
      <c r="I271" s="36">
        <f t="shared" si="53"/>
        <v>0</v>
      </c>
      <c r="J271" s="36">
        <f t="shared" si="53"/>
        <v>0</v>
      </c>
      <c r="K271" s="36">
        <f>K254+K264+K267+K268</f>
        <v>0</v>
      </c>
      <c r="L271" s="176">
        <f t="shared" si="43"/>
        <v>19</v>
      </c>
      <c r="M271" s="176">
        <f t="shared" si="43"/>
        <v>58</v>
      </c>
      <c r="N271" s="176">
        <f t="shared" si="44"/>
        <v>77</v>
      </c>
    </row>
    <row r="272" spans="1:14">
      <c r="A272" s="225"/>
      <c r="B272" s="225"/>
      <c r="C272" s="6" t="s">
        <v>60</v>
      </c>
      <c r="D272" s="36">
        <f>D255+D265</f>
        <v>28</v>
      </c>
      <c r="E272" s="36">
        <f t="shared" ref="E272:K272" si="54">E255+E265</f>
        <v>92</v>
      </c>
      <c r="F272" s="36">
        <f t="shared" si="54"/>
        <v>6</v>
      </c>
      <c r="G272" s="36">
        <f t="shared" si="54"/>
        <v>5</v>
      </c>
      <c r="H272" s="36">
        <f t="shared" si="54"/>
        <v>0</v>
      </c>
      <c r="I272" s="36">
        <f t="shared" si="54"/>
        <v>0</v>
      </c>
      <c r="J272" s="36">
        <f t="shared" si="54"/>
        <v>0</v>
      </c>
      <c r="K272" s="36">
        <f t="shared" si="54"/>
        <v>0</v>
      </c>
      <c r="L272" s="176">
        <f t="shared" si="43"/>
        <v>34</v>
      </c>
      <c r="M272" s="176">
        <f t="shared" si="43"/>
        <v>97</v>
      </c>
      <c r="N272" s="176">
        <f t="shared" si="44"/>
        <v>131</v>
      </c>
    </row>
    <row r="273" spans="1:14">
      <c r="A273" s="225"/>
      <c r="B273" s="225"/>
      <c r="C273" s="6" t="s">
        <v>12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176">
        <f t="shared" ref="L273:M280" si="55">J273+H273+F273+D273</f>
        <v>0</v>
      </c>
      <c r="M273" s="176">
        <f t="shared" si="55"/>
        <v>0</v>
      </c>
      <c r="N273" s="176">
        <f t="shared" ref="N273:N280" si="56">L273+M273</f>
        <v>0</v>
      </c>
    </row>
    <row r="274" spans="1:14">
      <c r="A274" s="225"/>
      <c r="B274" s="225"/>
      <c r="C274" s="6" t="s">
        <v>51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176">
        <f t="shared" si="55"/>
        <v>0</v>
      </c>
      <c r="M274" s="176">
        <f t="shared" si="55"/>
        <v>0</v>
      </c>
      <c r="N274" s="176">
        <f t="shared" si="56"/>
        <v>0</v>
      </c>
    </row>
    <row r="275" spans="1:14">
      <c r="A275" s="227" t="s">
        <v>320</v>
      </c>
      <c r="B275" s="227"/>
      <c r="C275" s="180" t="s">
        <v>67</v>
      </c>
      <c r="D275" s="176">
        <f>D246+D269</f>
        <v>65</v>
      </c>
      <c r="E275" s="176">
        <f t="shared" ref="E275:K276" si="57">E246+E269</f>
        <v>133</v>
      </c>
      <c r="F275" s="176">
        <f t="shared" si="57"/>
        <v>30</v>
      </c>
      <c r="G275" s="176">
        <f t="shared" si="57"/>
        <v>23</v>
      </c>
      <c r="H275" s="176">
        <f t="shared" si="57"/>
        <v>15</v>
      </c>
      <c r="I275" s="176">
        <f t="shared" si="57"/>
        <v>7</v>
      </c>
      <c r="J275" s="176">
        <f t="shared" si="57"/>
        <v>0</v>
      </c>
      <c r="K275" s="176">
        <f t="shared" si="57"/>
        <v>0</v>
      </c>
      <c r="L275" s="176">
        <f t="shared" si="55"/>
        <v>110</v>
      </c>
      <c r="M275" s="176">
        <f t="shared" si="55"/>
        <v>163</v>
      </c>
      <c r="N275" s="176">
        <f t="shared" si="56"/>
        <v>273</v>
      </c>
    </row>
    <row r="276" spans="1:14">
      <c r="A276" s="227"/>
      <c r="B276" s="227"/>
      <c r="C276" s="180" t="s">
        <v>68</v>
      </c>
      <c r="D276" s="176">
        <f>D247+D270</f>
        <v>0</v>
      </c>
      <c r="E276" s="176">
        <f t="shared" si="57"/>
        <v>0</v>
      </c>
      <c r="F276" s="176">
        <f t="shared" si="57"/>
        <v>0</v>
      </c>
      <c r="G276" s="176">
        <f t="shared" si="57"/>
        <v>0</v>
      </c>
      <c r="H276" s="176">
        <f t="shared" si="57"/>
        <v>0</v>
      </c>
      <c r="I276" s="176">
        <f t="shared" si="57"/>
        <v>0</v>
      </c>
      <c r="J276" s="176">
        <f t="shared" si="57"/>
        <v>0</v>
      </c>
      <c r="K276" s="176">
        <f t="shared" si="57"/>
        <v>0</v>
      </c>
      <c r="L276" s="176">
        <f t="shared" si="55"/>
        <v>0</v>
      </c>
      <c r="M276" s="176">
        <f t="shared" si="55"/>
        <v>0</v>
      </c>
      <c r="N276" s="176">
        <f t="shared" si="56"/>
        <v>0</v>
      </c>
    </row>
    <row r="277" spans="1:14">
      <c r="A277" s="227"/>
      <c r="B277" s="227"/>
      <c r="C277" s="180" t="s">
        <v>6</v>
      </c>
      <c r="D277" s="176">
        <f>D248+D271</f>
        <v>19</v>
      </c>
      <c r="E277" s="176">
        <f>E248+E271</f>
        <v>58</v>
      </c>
      <c r="F277" s="176">
        <f>F248+F271</f>
        <v>9</v>
      </c>
      <c r="G277" s="176">
        <f>G248+G271</f>
        <v>7</v>
      </c>
      <c r="H277" s="176">
        <v>0</v>
      </c>
      <c r="I277" s="176">
        <v>0</v>
      </c>
      <c r="J277" s="176">
        <f>J248+J271</f>
        <v>0</v>
      </c>
      <c r="K277" s="176">
        <f>K248+K271</f>
        <v>0</v>
      </c>
      <c r="L277" s="176">
        <f t="shared" si="55"/>
        <v>28</v>
      </c>
      <c r="M277" s="176">
        <f t="shared" si="55"/>
        <v>65</v>
      </c>
      <c r="N277" s="176">
        <f t="shared" si="56"/>
        <v>93</v>
      </c>
    </row>
    <row r="278" spans="1:14">
      <c r="A278" s="227"/>
      <c r="B278" s="227"/>
      <c r="C278" s="180" t="s">
        <v>60</v>
      </c>
      <c r="D278" s="176">
        <f t="shared" ref="D278:K278" si="58">D272+D249</f>
        <v>35</v>
      </c>
      <c r="E278" s="176">
        <f t="shared" si="58"/>
        <v>93</v>
      </c>
      <c r="F278" s="176">
        <f t="shared" si="58"/>
        <v>8</v>
      </c>
      <c r="G278" s="176">
        <f t="shared" si="58"/>
        <v>5</v>
      </c>
      <c r="H278" s="176">
        <f t="shared" si="58"/>
        <v>0</v>
      </c>
      <c r="I278" s="176">
        <f t="shared" si="58"/>
        <v>0</v>
      </c>
      <c r="J278" s="176">
        <f t="shared" si="58"/>
        <v>0</v>
      </c>
      <c r="K278" s="176">
        <f t="shared" si="58"/>
        <v>0</v>
      </c>
      <c r="L278" s="176">
        <f t="shared" si="55"/>
        <v>43</v>
      </c>
      <c r="M278" s="176">
        <f t="shared" si="55"/>
        <v>98</v>
      </c>
      <c r="N278" s="176">
        <f t="shared" si="56"/>
        <v>141</v>
      </c>
    </row>
    <row r="279" spans="1:14">
      <c r="A279" s="227"/>
      <c r="B279" s="227"/>
      <c r="C279" s="180" t="s">
        <v>12</v>
      </c>
      <c r="D279" s="176">
        <f>D273+D250</f>
        <v>0</v>
      </c>
      <c r="E279" s="176">
        <f>E273+E250</f>
        <v>0</v>
      </c>
      <c r="F279" s="176">
        <f>F273+F250</f>
        <v>8</v>
      </c>
      <c r="G279" s="176">
        <f>G273+G250</f>
        <v>6</v>
      </c>
      <c r="H279" s="176">
        <v>0</v>
      </c>
      <c r="I279" s="176">
        <v>0</v>
      </c>
      <c r="J279" s="176">
        <f>J273+J250</f>
        <v>0</v>
      </c>
      <c r="K279" s="176">
        <f>K273+K250</f>
        <v>0</v>
      </c>
      <c r="L279" s="176">
        <f t="shared" si="55"/>
        <v>8</v>
      </c>
      <c r="M279" s="176">
        <f t="shared" si="55"/>
        <v>6</v>
      </c>
      <c r="N279" s="176">
        <f t="shared" si="56"/>
        <v>14</v>
      </c>
    </row>
    <row r="280" spans="1:14">
      <c r="A280" s="227"/>
      <c r="B280" s="227"/>
      <c r="C280" s="180" t="s">
        <v>51</v>
      </c>
      <c r="D280" s="176">
        <f>SUM(D275:D279)</f>
        <v>119</v>
      </c>
      <c r="E280" s="176">
        <f t="shared" ref="E280:K280" si="59">SUM(E275:E279)</f>
        <v>284</v>
      </c>
      <c r="F280" s="176">
        <f t="shared" si="59"/>
        <v>55</v>
      </c>
      <c r="G280" s="176">
        <f t="shared" si="59"/>
        <v>41</v>
      </c>
      <c r="H280" s="176">
        <f t="shared" si="59"/>
        <v>15</v>
      </c>
      <c r="I280" s="176">
        <f t="shared" si="59"/>
        <v>7</v>
      </c>
      <c r="J280" s="176">
        <f t="shared" si="59"/>
        <v>0</v>
      </c>
      <c r="K280" s="176">
        <f t="shared" si="59"/>
        <v>0</v>
      </c>
      <c r="L280" s="176">
        <f t="shared" si="55"/>
        <v>189</v>
      </c>
      <c r="M280" s="176">
        <f t="shared" si="55"/>
        <v>332</v>
      </c>
      <c r="N280" s="176">
        <f t="shared" si="56"/>
        <v>521</v>
      </c>
    </row>
  </sheetData>
  <mergeCells count="92">
    <mergeCell ref="A195:B195"/>
    <mergeCell ref="A196:B202"/>
    <mergeCell ref="A203:B208"/>
    <mergeCell ref="A269:B274"/>
    <mergeCell ref="A233:B237"/>
    <mergeCell ref="A238:B240"/>
    <mergeCell ref="A241:B241"/>
    <mergeCell ref="A242:B244"/>
    <mergeCell ref="A245:B245"/>
    <mergeCell ref="A246:B251"/>
    <mergeCell ref="A260:B260"/>
    <mergeCell ref="A261:B261"/>
    <mergeCell ref="A262:B266"/>
    <mergeCell ref="A267:B267"/>
    <mergeCell ref="A268:B268"/>
    <mergeCell ref="A209:B209"/>
    <mergeCell ref="F142:G142"/>
    <mergeCell ref="H142:I142"/>
    <mergeCell ref="J142:K142"/>
    <mergeCell ref="L142:N142"/>
    <mergeCell ref="A144:B149"/>
    <mergeCell ref="A150:B154"/>
    <mergeCell ref="A171:B175"/>
    <mergeCell ref="A176:B181"/>
    <mergeCell ref="A182:B182"/>
    <mergeCell ref="A183:B185"/>
    <mergeCell ref="A155:B159"/>
    <mergeCell ref="A160:B165"/>
    <mergeCell ref="A166:B170"/>
    <mergeCell ref="A186:B188"/>
    <mergeCell ref="A189:B194"/>
    <mergeCell ref="A112:B116"/>
    <mergeCell ref="A121:B121"/>
    <mergeCell ref="A122:B126"/>
    <mergeCell ref="A127:B127"/>
    <mergeCell ref="A128:B128"/>
    <mergeCell ref="A141:N141"/>
    <mergeCell ref="A142:B143"/>
    <mergeCell ref="C142:C143"/>
    <mergeCell ref="D142:E142"/>
    <mergeCell ref="A117:B117"/>
    <mergeCell ref="A118:B118"/>
    <mergeCell ref="A119:B119"/>
    <mergeCell ref="A120:B120"/>
    <mergeCell ref="A135:B140"/>
    <mergeCell ref="A4:B9"/>
    <mergeCell ref="A10:B14"/>
    <mergeCell ref="A15:B19"/>
    <mergeCell ref="A20:B25"/>
    <mergeCell ref="A26:B30"/>
    <mergeCell ref="A1:N1"/>
    <mergeCell ref="D2:E2"/>
    <mergeCell ref="F2:G2"/>
    <mergeCell ref="H2:I2"/>
    <mergeCell ref="J2:K2"/>
    <mergeCell ref="L2:N2"/>
    <mergeCell ref="A2:B3"/>
    <mergeCell ref="C2:C3"/>
    <mergeCell ref="A275:B280"/>
    <mergeCell ref="A252:B256"/>
    <mergeCell ref="A257:B257"/>
    <mergeCell ref="A258:B258"/>
    <mergeCell ref="A259:B259"/>
    <mergeCell ref="A222:B227"/>
    <mergeCell ref="A228:B230"/>
    <mergeCell ref="A231:B231"/>
    <mergeCell ref="A232:B232"/>
    <mergeCell ref="A210:B215"/>
    <mergeCell ref="A216:B221"/>
    <mergeCell ref="A129:B134"/>
    <mergeCell ref="A82:B87"/>
    <mergeCell ref="A88:B90"/>
    <mergeCell ref="A91:B91"/>
    <mergeCell ref="A92:B92"/>
    <mergeCell ref="A93:B97"/>
    <mergeCell ref="A98:B100"/>
    <mergeCell ref="A101:B101"/>
    <mergeCell ref="A102:B104"/>
    <mergeCell ref="A105:B105"/>
    <mergeCell ref="A106:B111"/>
    <mergeCell ref="A70:B75"/>
    <mergeCell ref="A76:B81"/>
    <mergeCell ref="A31:B35"/>
    <mergeCell ref="A36:B41"/>
    <mergeCell ref="A42:B42"/>
    <mergeCell ref="A43:B45"/>
    <mergeCell ref="A69:B69"/>
    <mergeCell ref="A46:B48"/>
    <mergeCell ref="A49:B54"/>
    <mergeCell ref="A55:B55"/>
    <mergeCell ref="A56:B62"/>
    <mergeCell ref="A63:B68"/>
  </mergeCells>
  <printOptions horizontalCentered="1" verticalCentered="1"/>
  <pageMargins left="0.7" right="0.7" top="0.75" bottom="0.75" header="0.3" footer="0.3"/>
  <pageSetup scale="69" fitToHeight="0" orientation="portrait" r:id="rId1"/>
  <rowBreaks count="7" manualBreakCount="7">
    <brk id="30" max="16383" man="1"/>
    <brk id="62" max="16383" man="1"/>
    <brk id="92" max="16383" man="1"/>
    <brk id="140" max="16383" man="1"/>
    <brk id="170" max="16383" man="1"/>
    <brk id="202" max="16383" man="1"/>
    <brk id="2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3"/>
  <dimension ref="A1:P46"/>
  <sheetViews>
    <sheetView rightToLeft="1" view="pageBreakPreview" zoomScale="60" zoomScaleNormal="80" workbookViewId="0">
      <selection activeCell="G7" sqref="G7"/>
    </sheetView>
  </sheetViews>
  <sheetFormatPr defaultColWidth="9" defaultRowHeight="27.75"/>
  <cols>
    <col min="1" max="1" width="8.25" style="56" customWidth="1"/>
    <col min="2" max="2" width="22.75" style="45" bestFit="1" customWidth="1"/>
    <col min="3" max="7" width="8.375" style="45" customWidth="1"/>
    <col min="8" max="11" width="8.375" style="45" bestFit="1" customWidth="1"/>
    <col min="12" max="12" width="7" style="45" customWidth="1"/>
    <col min="13" max="14" width="8.375" style="45" bestFit="1" customWidth="1"/>
    <col min="15" max="15" width="9.875" style="45" bestFit="1" customWidth="1"/>
    <col min="16" max="16" width="9" style="42"/>
    <col min="17" max="16384" width="9" style="45"/>
  </cols>
  <sheetData>
    <row r="1" spans="1:15">
      <c r="A1" s="232" t="s">
        <v>355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15" ht="36" customHeight="1">
      <c r="A2" s="233" t="s">
        <v>0</v>
      </c>
      <c r="B2" s="233"/>
      <c r="C2" s="226" t="s">
        <v>236</v>
      </c>
      <c r="D2" s="226"/>
      <c r="E2" s="226" t="s">
        <v>237</v>
      </c>
      <c r="F2" s="226"/>
      <c r="G2" s="226" t="s">
        <v>238</v>
      </c>
      <c r="H2" s="226"/>
      <c r="I2" s="226" t="s">
        <v>239</v>
      </c>
      <c r="J2" s="226"/>
      <c r="K2" s="226" t="s">
        <v>240</v>
      </c>
      <c r="L2" s="226"/>
      <c r="M2" s="226" t="s">
        <v>51</v>
      </c>
      <c r="N2" s="226"/>
      <c r="O2" s="226"/>
    </row>
    <row r="3" spans="1:15" ht="37.5" customHeight="1">
      <c r="A3" s="233"/>
      <c r="B3" s="233"/>
      <c r="C3" s="175" t="s">
        <v>246</v>
      </c>
      <c r="D3" s="175" t="s">
        <v>247</v>
      </c>
      <c r="E3" s="175" t="s">
        <v>246</v>
      </c>
      <c r="F3" s="175" t="s">
        <v>247</v>
      </c>
      <c r="G3" s="175" t="s">
        <v>246</v>
      </c>
      <c r="H3" s="175" t="s">
        <v>247</v>
      </c>
      <c r="I3" s="175" t="s">
        <v>246</v>
      </c>
      <c r="J3" s="175" t="s">
        <v>247</v>
      </c>
      <c r="K3" s="175" t="s">
        <v>246</v>
      </c>
      <c r="L3" s="175" t="s">
        <v>247</v>
      </c>
      <c r="M3" s="175" t="s">
        <v>246</v>
      </c>
      <c r="N3" s="175" t="s">
        <v>247</v>
      </c>
      <c r="O3" s="175" t="s">
        <v>248</v>
      </c>
    </row>
    <row r="4" spans="1:15" ht="27" customHeight="1">
      <c r="A4" s="231" t="s">
        <v>57</v>
      </c>
      <c r="B4" s="178" t="s">
        <v>356</v>
      </c>
      <c r="C4" s="234">
        <v>4842</v>
      </c>
      <c r="D4" s="234">
        <v>8395</v>
      </c>
      <c r="E4" s="179">
        <v>454</v>
      </c>
      <c r="F4" s="179">
        <v>477</v>
      </c>
      <c r="G4" s="179">
        <v>1421</v>
      </c>
      <c r="H4" s="179">
        <v>2765</v>
      </c>
      <c r="I4" s="179">
        <v>5027</v>
      </c>
      <c r="J4" s="179">
        <v>6219</v>
      </c>
      <c r="K4" s="179">
        <v>0</v>
      </c>
      <c r="L4" s="179">
        <v>0</v>
      </c>
      <c r="M4" s="175">
        <f>K4+I4+G4+E4+C4</f>
        <v>11744</v>
      </c>
      <c r="N4" s="175">
        <f>L4+J4+H4+F4+D4</f>
        <v>17856</v>
      </c>
      <c r="O4" s="175">
        <f>M4+N4</f>
        <v>29600</v>
      </c>
    </row>
    <row r="5" spans="1:15" ht="27" customHeight="1">
      <c r="A5" s="231"/>
      <c r="B5" s="178" t="s">
        <v>357</v>
      </c>
      <c r="C5" s="234"/>
      <c r="D5" s="234"/>
      <c r="E5" s="179">
        <v>963</v>
      </c>
      <c r="F5" s="179">
        <v>680</v>
      </c>
      <c r="G5" s="179">
        <v>551</v>
      </c>
      <c r="H5" s="179">
        <v>1452</v>
      </c>
      <c r="I5" s="179">
        <v>404</v>
      </c>
      <c r="J5" s="179">
        <v>993</v>
      </c>
      <c r="K5" s="179">
        <v>0</v>
      </c>
      <c r="L5" s="179">
        <v>0</v>
      </c>
      <c r="M5" s="175">
        <f t="shared" ref="M5:M22" si="0">K5+I5+G5+E5+C5</f>
        <v>1918</v>
      </c>
      <c r="N5" s="175">
        <f t="shared" ref="N5:N22" si="1">L5+J5+H5+F5+D5</f>
        <v>3125</v>
      </c>
      <c r="O5" s="175">
        <f t="shared" ref="O5:O22" si="2">M5+N5</f>
        <v>5043</v>
      </c>
    </row>
    <row r="6" spans="1:15" ht="27" customHeight="1">
      <c r="A6" s="231"/>
      <c r="B6" s="178" t="s">
        <v>69</v>
      </c>
      <c r="C6" s="179">
        <v>3352</v>
      </c>
      <c r="D6" s="179">
        <v>2795</v>
      </c>
      <c r="E6" s="18">
        <v>0</v>
      </c>
      <c r="F6" s="18">
        <v>0</v>
      </c>
      <c r="G6" s="18">
        <v>0</v>
      </c>
      <c r="H6" s="18">
        <v>0</v>
      </c>
      <c r="I6" s="179">
        <v>0</v>
      </c>
      <c r="J6" s="179">
        <v>0</v>
      </c>
      <c r="K6" s="179">
        <v>0</v>
      </c>
      <c r="L6" s="179">
        <v>0</v>
      </c>
      <c r="M6" s="175">
        <f t="shared" si="0"/>
        <v>3352</v>
      </c>
      <c r="N6" s="175">
        <f t="shared" si="1"/>
        <v>2795</v>
      </c>
      <c r="O6" s="175">
        <f t="shared" si="2"/>
        <v>6147</v>
      </c>
    </row>
    <row r="7" spans="1:15" ht="27" customHeight="1">
      <c r="A7" s="231" t="s">
        <v>26</v>
      </c>
      <c r="B7" s="178" t="s">
        <v>70</v>
      </c>
      <c r="C7" s="179">
        <v>8028</v>
      </c>
      <c r="D7" s="179">
        <v>4333</v>
      </c>
      <c r="E7" s="18">
        <v>0</v>
      </c>
      <c r="F7" s="18">
        <v>0</v>
      </c>
      <c r="G7" s="179">
        <v>819</v>
      </c>
      <c r="H7" s="179">
        <v>216</v>
      </c>
      <c r="I7" s="179">
        <v>0</v>
      </c>
      <c r="J7" s="179">
        <v>0</v>
      </c>
      <c r="K7" s="179">
        <v>0</v>
      </c>
      <c r="L7" s="179">
        <v>0</v>
      </c>
      <c r="M7" s="175">
        <f t="shared" si="0"/>
        <v>8847</v>
      </c>
      <c r="N7" s="175">
        <f t="shared" si="1"/>
        <v>4549</v>
      </c>
      <c r="O7" s="175">
        <f t="shared" si="2"/>
        <v>13396</v>
      </c>
    </row>
    <row r="8" spans="1:15" ht="27" customHeight="1">
      <c r="A8" s="231"/>
      <c r="B8" s="178" t="s">
        <v>71</v>
      </c>
      <c r="C8" s="179">
        <v>1852</v>
      </c>
      <c r="D8" s="179">
        <v>663</v>
      </c>
      <c r="E8" s="179">
        <v>1478</v>
      </c>
      <c r="F8" s="179">
        <v>951</v>
      </c>
      <c r="G8" s="18">
        <v>0</v>
      </c>
      <c r="H8" s="18">
        <v>0</v>
      </c>
      <c r="I8" s="179">
        <v>0</v>
      </c>
      <c r="J8" s="179">
        <v>0</v>
      </c>
      <c r="K8" s="179">
        <v>1320</v>
      </c>
      <c r="L8" s="179">
        <v>1684</v>
      </c>
      <c r="M8" s="175">
        <f t="shared" si="0"/>
        <v>4650</v>
      </c>
      <c r="N8" s="175">
        <f t="shared" si="1"/>
        <v>3298</v>
      </c>
      <c r="O8" s="175">
        <f t="shared" si="2"/>
        <v>7948</v>
      </c>
    </row>
    <row r="9" spans="1:15" ht="27" customHeight="1">
      <c r="A9" s="231"/>
      <c r="B9" s="178" t="s">
        <v>72</v>
      </c>
      <c r="C9" s="18">
        <v>0</v>
      </c>
      <c r="D9" s="18">
        <v>0</v>
      </c>
      <c r="E9" s="179">
        <v>235</v>
      </c>
      <c r="F9" s="179">
        <v>183</v>
      </c>
      <c r="G9" s="18">
        <v>0</v>
      </c>
      <c r="H9" s="18">
        <v>0</v>
      </c>
      <c r="I9" s="179">
        <v>0</v>
      </c>
      <c r="J9" s="179">
        <v>0</v>
      </c>
      <c r="K9" s="179">
        <v>0</v>
      </c>
      <c r="L9" s="179">
        <v>0</v>
      </c>
      <c r="M9" s="175">
        <f t="shared" si="0"/>
        <v>235</v>
      </c>
      <c r="N9" s="175">
        <f t="shared" si="1"/>
        <v>183</v>
      </c>
      <c r="O9" s="175">
        <f t="shared" si="2"/>
        <v>418</v>
      </c>
    </row>
    <row r="10" spans="1:15" ht="27" customHeight="1">
      <c r="A10" s="231"/>
      <c r="B10" s="178" t="s">
        <v>73</v>
      </c>
      <c r="C10" s="18">
        <v>0</v>
      </c>
      <c r="D10" s="18">
        <v>0</v>
      </c>
      <c r="E10" s="18">
        <v>0</v>
      </c>
      <c r="F10" s="18">
        <v>0</v>
      </c>
      <c r="G10" s="179">
        <v>3869</v>
      </c>
      <c r="H10" s="179">
        <v>1667</v>
      </c>
      <c r="I10" s="179">
        <v>0</v>
      </c>
      <c r="J10" s="179">
        <v>0</v>
      </c>
      <c r="K10" s="179">
        <v>0</v>
      </c>
      <c r="L10" s="179">
        <v>0</v>
      </c>
      <c r="M10" s="175">
        <f t="shared" si="0"/>
        <v>3869</v>
      </c>
      <c r="N10" s="175">
        <f t="shared" si="1"/>
        <v>1667</v>
      </c>
      <c r="O10" s="175">
        <f t="shared" si="2"/>
        <v>5536</v>
      </c>
    </row>
    <row r="11" spans="1:15" ht="27" customHeight="1">
      <c r="A11" s="231"/>
      <c r="B11" s="178" t="s">
        <v>74</v>
      </c>
      <c r="C11" s="18">
        <v>0</v>
      </c>
      <c r="D11" s="18">
        <v>0</v>
      </c>
      <c r="E11" s="179">
        <v>839</v>
      </c>
      <c r="F11" s="179">
        <v>371</v>
      </c>
      <c r="G11" s="179">
        <v>910</v>
      </c>
      <c r="H11" s="179">
        <v>657</v>
      </c>
      <c r="I11" s="179">
        <v>0</v>
      </c>
      <c r="J11" s="179">
        <v>0</v>
      </c>
      <c r="K11" s="179">
        <v>1721</v>
      </c>
      <c r="L11" s="179">
        <v>1157</v>
      </c>
      <c r="M11" s="175">
        <f t="shared" si="0"/>
        <v>3470</v>
      </c>
      <c r="N11" s="175">
        <f t="shared" si="1"/>
        <v>2185</v>
      </c>
      <c r="O11" s="175">
        <f t="shared" si="2"/>
        <v>5655</v>
      </c>
    </row>
    <row r="12" spans="1:15" ht="27" customHeight="1">
      <c r="A12" s="231" t="s">
        <v>75</v>
      </c>
      <c r="B12" s="231"/>
      <c r="C12" s="179">
        <v>1659</v>
      </c>
      <c r="D12" s="179">
        <v>632</v>
      </c>
      <c r="E12" s="18">
        <v>0</v>
      </c>
      <c r="F12" s="18">
        <v>0</v>
      </c>
      <c r="G12" s="18">
        <v>0</v>
      </c>
      <c r="H12" s="18">
        <v>0</v>
      </c>
      <c r="I12" s="179">
        <v>0</v>
      </c>
      <c r="J12" s="179">
        <v>0</v>
      </c>
      <c r="K12" s="179">
        <v>0</v>
      </c>
      <c r="L12" s="179">
        <v>0</v>
      </c>
      <c r="M12" s="175">
        <f t="shared" si="0"/>
        <v>1659</v>
      </c>
      <c r="N12" s="175">
        <f t="shared" si="1"/>
        <v>632</v>
      </c>
      <c r="O12" s="175">
        <f t="shared" si="2"/>
        <v>2291</v>
      </c>
    </row>
    <row r="13" spans="1:15" ht="27" customHeight="1">
      <c r="A13" s="231" t="s">
        <v>76</v>
      </c>
      <c r="B13" s="231"/>
      <c r="C13" s="18">
        <v>0</v>
      </c>
      <c r="D13" s="18">
        <v>0</v>
      </c>
      <c r="E13" s="18">
        <v>0</v>
      </c>
      <c r="F13" s="18">
        <v>0</v>
      </c>
      <c r="G13" s="179">
        <v>40</v>
      </c>
      <c r="H13" s="179">
        <v>3</v>
      </c>
      <c r="I13" s="179">
        <v>0</v>
      </c>
      <c r="J13" s="179">
        <v>0</v>
      </c>
      <c r="K13" s="179">
        <v>0</v>
      </c>
      <c r="L13" s="179">
        <v>0</v>
      </c>
      <c r="M13" s="175">
        <f t="shared" si="0"/>
        <v>40</v>
      </c>
      <c r="N13" s="175">
        <f t="shared" si="1"/>
        <v>3</v>
      </c>
      <c r="O13" s="175">
        <f t="shared" si="2"/>
        <v>43</v>
      </c>
    </row>
    <row r="14" spans="1:15" ht="27" customHeight="1">
      <c r="A14" s="231" t="s">
        <v>77</v>
      </c>
      <c r="B14" s="178" t="s">
        <v>78</v>
      </c>
      <c r="C14" s="179">
        <v>232</v>
      </c>
      <c r="D14" s="179">
        <v>150</v>
      </c>
      <c r="E14" s="234">
        <v>603</v>
      </c>
      <c r="F14" s="234">
        <v>765</v>
      </c>
      <c r="G14" s="179">
        <v>3</v>
      </c>
      <c r="H14" s="179">
        <v>3</v>
      </c>
      <c r="I14" s="179">
        <v>0</v>
      </c>
      <c r="J14" s="179">
        <v>0</v>
      </c>
      <c r="K14" s="179">
        <v>0</v>
      </c>
      <c r="L14" s="179">
        <v>0</v>
      </c>
      <c r="M14" s="175">
        <f t="shared" si="0"/>
        <v>838</v>
      </c>
      <c r="N14" s="175">
        <f t="shared" si="1"/>
        <v>918</v>
      </c>
      <c r="O14" s="175">
        <f t="shared" si="2"/>
        <v>1756</v>
      </c>
    </row>
    <row r="15" spans="1:15" ht="27" customHeight="1">
      <c r="A15" s="231"/>
      <c r="B15" s="178" t="s">
        <v>79</v>
      </c>
      <c r="C15" s="179">
        <v>3117</v>
      </c>
      <c r="D15" s="179">
        <v>6833</v>
      </c>
      <c r="E15" s="234"/>
      <c r="F15" s="234"/>
      <c r="G15" s="179">
        <v>87</v>
      </c>
      <c r="H15" s="179">
        <v>1643</v>
      </c>
      <c r="I15" s="179">
        <v>452</v>
      </c>
      <c r="J15" s="179">
        <v>3088</v>
      </c>
      <c r="K15" s="179">
        <v>0</v>
      </c>
      <c r="L15" s="179">
        <v>0</v>
      </c>
      <c r="M15" s="175">
        <f t="shared" si="0"/>
        <v>3656</v>
      </c>
      <c r="N15" s="175">
        <f t="shared" si="1"/>
        <v>11564</v>
      </c>
      <c r="O15" s="175">
        <f t="shared" si="2"/>
        <v>15220</v>
      </c>
    </row>
    <row r="16" spans="1:15" ht="27" customHeight="1">
      <c r="A16" s="231"/>
      <c r="B16" s="178" t="s">
        <v>325</v>
      </c>
      <c r="C16" s="179">
        <v>0</v>
      </c>
      <c r="D16" s="179">
        <v>0</v>
      </c>
      <c r="E16" s="234"/>
      <c r="F16" s="234"/>
      <c r="G16" s="179">
        <v>0</v>
      </c>
      <c r="H16" s="179">
        <v>0</v>
      </c>
      <c r="I16" s="179">
        <v>158</v>
      </c>
      <c r="J16" s="179">
        <v>71</v>
      </c>
      <c r="K16" s="179">
        <v>2254</v>
      </c>
      <c r="L16" s="179">
        <v>2134</v>
      </c>
      <c r="M16" s="175">
        <f t="shared" si="0"/>
        <v>2412</v>
      </c>
      <c r="N16" s="175">
        <f t="shared" si="1"/>
        <v>2205</v>
      </c>
      <c r="O16" s="175">
        <f t="shared" si="2"/>
        <v>4617</v>
      </c>
    </row>
    <row r="17" spans="1:15" ht="27" customHeight="1">
      <c r="A17" s="231"/>
      <c r="B17" s="178" t="s">
        <v>354</v>
      </c>
      <c r="C17" s="179">
        <v>90</v>
      </c>
      <c r="D17" s="179">
        <v>302</v>
      </c>
      <c r="E17" s="234"/>
      <c r="F17" s="234"/>
      <c r="G17" s="179">
        <v>445</v>
      </c>
      <c r="H17" s="179">
        <v>420</v>
      </c>
      <c r="I17" s="179">
        <v>438</v>
      </c>
      <c r="J17" s="179">
        <v>241</v>
      </c>
      <c r="K17" s="179">
        <v>0</v>
      </c>
      <c r="L17" s="179">
        <v>0</v>
      </c>
      <c r="M17" s="175">
        <f t="shared" si="0"/>
        <v>973</v>
      </c>
      <c r="N17" s="175">
        <f t="shared" si="1"/>
        <v>963</v>
      </c>
      <c r="O17" s="175">
        <f t="shared" si="2"/>
        <v>1936</v>
      </c>
    </row>
    <row r="18" spans="1:15" ht="27" customHeight="1">
      <c r="A18" s="231" t="s">
        <v>80</v>
      </c>
      <c r="B18" s="231"/>
      <c r="C18" s="179">
        <v>13134</v>
      </c>
      <c r="D18" s="179">
        <v>6964</v>
      </c>
      <c r="E18" s="179">
        <v>1608</v>
      </c>
      <c r="F18" s="179">
        <v>1461</v>
      </c>
      <c r="G18" s="179">
        <v>2921</v>
      </c>
      <c r="H18" s="179">
        <v>1083</v>
      </c>
      <c r="I18" s="179">
        <v>2811</v>
      </c>
      <c r="J18" s="179">
        <v>963</v>
      </c>
      <c r="K18" s="179">
        <v>6762</v>
      </c>
      <c r="L18" s="179">
        <v>2429</v>
      </c>
      <c r="M18" s="175">
        <f t="shared" si="0"/>
        <v>27236</v>
      </c>
      <c r="N18" s="175">
        <f t="shared" si="1"/>
        <v>12900</v>
      </c>
      <c r="O18" s="175">
        <f t="shared" si="2"/>
        <v>40136</v>
      </c>
    </row>
    <row r="19" spans="1:15" ht="27" customHeight="1">
      <c r="A19" s="231" t="s">
        <v>81</v>
      </c>
      <c r="B19" s="231"/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79">
        <v>2350</v>
      </c>
      <c r="J19" s="179">
        <v>509</v>
      </c>
      <c r="K19" s="179">
        <v>0</v>
      </c>
      <c r="L19" s="179">
        <v>0</v>
      </c>
      <c r="M19" s="175">
        <f t="shared" si="0"/>
        <v>2350</v>
      </c>
      <c r="N19" s="175">
        <f t="shared" si="1"/>
        <v>509</v>
      </c>
      <c r="O19" s="175">
        <f t="shared" si="2"/>
        <v>2859</v>
      </c>
    </row>
    <row r="20" spans="1:15" ht="27" customHeight="1">
      <c r="A20" s="231" t="s">
        <v>82</v>
      </c>
      <c r="B20" s="231"/>
      <c r="C20" s="18">
        <v>0</v>
      </c>
      <c r="D20" s="18">
        <v>0</v>
      </c>
      <c r="E20" s="18">
        <v>0</v>
      </c>
      <c r="F20" s="18">
        <v>0</v>
      </c>
      <c r="G20" s="179">
        <v>255</v>
      </c>
      <c r="H20" s="179">
        <v>264</v>
      </c>
      <c r="I20" s="179">
        <v>0</v>
      </c>
      <c r="J20" s="179">
        <v>0</v>
      </c>
      <c r="K20" s="179">
        <v>0</v>
      </c>
      <c r="L20" s="179">
        <v>0</v>
      </c>
      <c r="M20" s="175">
        <f t="shared" si="0"/>
        <v>255</v>
      </c>
      <c r="N20" s="175">
        <f t="shared" si="1"/>
        <v>264</v>
      </c>
      <c r="O20" s="175">
        <f t="shared" si="2"/>
        <v>519</v>
      </c>
    </row>
    <row r="21" spans="1:15" ht="27" customHeight="1">
      <c r="A21" s="231" t="s">
        <v>83</v>
      </c>
      <c r="B21" s="231"/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79">
        <v>3447</v>
      </c>
      <c r="J21" s="179">
        <v>1447</v>
      </c>
      <c r="K21" s="179">
        <v>0</v>
      </c>
      <c r="L21" s="179">
        <v>0</v>
      </c>
      <c r="M21" s="175">
        <f t="shared" si="0"/>
        <v>3447</v>
      </c>
      <c r="N21" s="175">
        <f t="shared" si="1"/>
        <v>1447</v>
      </c>
      <c r="O21" s="175">
        <f t="shared" si="2"/>
        <v>4894</v>
      </c>
    </row>
    <row r="22" spans="1:15" ht="27" customHeight="1">
      <c r="A22" s="231" t="s">
        <v>177</v>
      </c>
      <c r="B22" s="231"/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79">
        <v>643</v>
      </c>
      <c r="J22" s="179">
        <v>449</v>
      </c>
      <c r="K22" s="179">
        <v>0</v>
      </c>
      <c r="L22" s="179">
        <v>0</v>
      </c>
      <c r="M22" s="175">
        <f t="shared" si="0"/>
        <v>643</v>
      </c>
      <c r="N22" s="175">
        <f t="shared" si="1"/>
        <v>449</v>
      </c>
      <c r="O22" s="175">
        <f t="shared" si="2"/>
        <v>1092</v>
      </c>
    </row>
    <row r="23" spans="1:15" ht="35.25" customHeight="1">
      <c r="A23" s="233" t="s">
        <v>222</v>
      </c>
      <c r="B23" s="233"/>
      <c r="C23" s="175">
        <f>SUM(C4:C22)</f>
        <v>36306</v>
      </c>
      <c r="D23" s="175">
        <f t="shared" ref="D23:L23" si="3">SUM(D4:D22)</f>
        <v>31067</v>
      </c>
      <c r="E23" s="175">
        <f t="shared" si="3"/>
        <v>6180</v>
      </c>
      <c r="F23" s="175">
        <f t="shared" si="3"/>
        <v>4888</v>
      </c>
      <c r="G23" s="175">
        <f>SUM(G4:G22)</f>
        <v>11321</v>
      </c>
      <c r="H23" s="175">
        <f>SUM(H4:H22)</f>
        <v>10173</v>
      </c>
      <c r="I23" s="175">
        <f>SUM(I4:I22)</f>
        <v>15730</v>
      </c>
      <c r="J23" s="175">
        <f>SUM(J4:J22)</f>
        <v>13980</v>
      </c>
      <c r="K23" s="175">
        <f>SUM(K4:K22)</f>
        <v>12057</v>
      </c>
      <c r="L23" s="175">
        <f t="shared" si="3"/>
        <v>7404</v>
      </c>
      <c r="M23" s="175">
        <f>K23+I23+G23+E23+C23</f>
        <v>81594</v>
      </c>
      <c r="N23" s="175">
        <f>L23+J23+H23+F23+D23</f>
        <v>67512</v>
      </c>
      <c r="O23" s="175">
        <f>M23+N23</f>
        <v>149106</v>
      </c>
    </row>
    <row r="24" spans="1:15">
      <c r="A24" s="232" t="s">
        <v>407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</row>
    <row r="25" spans="1:15">
      <c r="A25" s="233" t="s">
        <v>0</v>
      </c>
      <c r="B25" s="233"/>
      <c r="C25" s="226" t="s">
        <v>236</v>
      </c>
      <c r="D25" s="226"/>
      <c r="E25" s="226" t="s">
        <v>237</v>
      </c>
      <c r="F25" s="226"/>
      <c r="G25" s="226" t="s">
        <v>238</v>
      </c>
      <c r="H25" s="226"/>
      <c r="I25" s="226" t="s">
        <v>239</v>
      </c>
      <c r="J25" s="226"/>
      <c r="K25" s="226" t="s">
        <v>240</v>
      </c>
      <c r="L25" s="226"/>
      <c r="M25" s="226" t="s">
        <v>51</v>
      </c>
      <c r="N25" s="226"/>
      <c r="O25" s="226"/>
    </row>
    <row r="26" spans="1:15" ht="26.25" customHeight="1">
      <c r="A26" s="233"/>
      <c r="B26" s="233"/>
      <c r="C26" s="175" t="s">
        <v>246</v>
      </c>
      <c r="D26" s="175" t="s">
        <v>247</v>
      </c>
      <c r="E26" s="175" t="s">
        <v>246</v>
      </c>
      <c r="F26" s="175" t="s">
        <v>247</v>
      </c>
      <c r="G26" s="175" t="s">
        <v>246</v>
      </c>
      <c r="H26" s="175" t="s">
        <v>247</v>
      </c>
      <c r="I26" s="175" t="s">
        <v>246</v>
      </c>
      <c r="J26" s="175" t="s">
        <v>247</v>
      </c>
      <c r="K26" s="175" t="s">
        <v>246</v>
      </c>
      <c r="L26" s="175" t="s">
        <v>247</v>
      </c>
      <c r="M26" s="175" t="s">
        <v>246</v>
      </c>
      <c r="N26" s="175" t="s">
        <v>247</v>
      </c>
      <c r="O26" s="175" t="s">
        <v>248</v>
      </c>
    </row>
    <row r="27" spans="1:15" ht="26.25" customHeight="1">
      <c r="A27" s="231" t="s">
        <v>57</v>
      </c>
      <c r="B27" s="178" t="s">
        <v>356</v>
      </c>
      <c r="C27" s="234">
        <v>103</v>
      </c>
      <c r="D27" s="234">
        <v>261</v>
      </c>
      <c r="E27" s="179">
        <v>6</v>
      </c>
      <c r="F27" s="179">
        <v>14</v>
      </c>
      <c r="G27" s="92">
        <v>37</v>
      </c>
      <c r="H27" s="92">
        <v>81</v>
      </c>
      <c r="I27" s="92">
        <v>41</v>
      </c>
      <c r="J27" s="92">
        <v>112</v>
      </c>
      <c r="K27" s="179">
        <v>0</v>
      </c>
      <c r="L27" s="179">
        <v>0</v>
      </c>
      <c r="M27" s="175">
        <f>K27+I27+G27+E27+C27</f>
        <v>187</v>
      </c>
      <c r="N27" s="175">
        <f>L27+J27+H27+F27+D27</f>
        <v>468</v>
      </c>
      <c r="O27" s="175">
        <f>M27+N27</f>
        <v>655</v>
      </c>
    </row>
    <row r="28" spans="1:15">
      <c r="A28" s="231"/>
      <c r="B28" s="178" t="s">
        <v>357</v>
      </c>
      <c r="C28" s="234"/>
      <c r="D28" s="234"/>
      <c r="E28" s="179">
        <v>2</v>
      </c>
      <c r="F28" s="179">
        <v>8</v>
      </c>
      <c r="G28" s="92">
        <v>4</v>
      </c>
      <c r="H28" s="92">
        <v>4</v>
      </c>
      <c r="I28" s="179">
        <v>0</v>
      </c>
      <c r="J28" s="179">
        <v>0</v>
      </c>
      <c r="K28" s="179">
        <v>0</v>
      </c>
      <c r="L28" s="179">
        <v>0</v>
      </c>
      <c r="M28" s="175">
        <f t="shared" ref="M28:M45" si="4">K28+I28+G28+E28+C28</f>
        <v>6</v>
      </c>
      <c r="N28" s="175">
        <f t="shared" ref="N28:N45" si="5">L28+J28+H28+F28+D28</f>
        <v>12</v>
      </c>
      <c r="O28" s="175">
        <f t="shared" ref="O28:O45" si="6">M28+N28</f>
        <v>18</v>
      </c>
    </row>
    <row r="29" spans="1:15" ht="26.25" customHeight="1">
      <c r="A29" s="231"/>
      <c r="B29" s="178" t="s">
        <v>69</v>
      </c>
      <c r="C29" s="179">
        <v>109</v>
      </c>
      <c r="D29" s="179">
        <v>90</v>
      </c>
      <c r="E29" s="18">
        <v>0</v>
      </c>
      <c r="F29" s="18">
        <v>0</v>
      </c>
      <c r="G29" s="18">
        <v>0</v>
      </c>
      <c r="H29" s="18">
        <v>0</v>
      </c>
      <c r="I29" s="179">
        <v>0</v>
      </c>
      <c r="J29" s="179">
        <v>0</v>
      </c>
      <c r="K29" s="179">
        <v>0</v>
      </c>
      <c r="L29" s="179">
        <v>0</v>
      </c>
      <c r="M29" s="175">
        <f t="shared" si="4"/>
        <v>109</v>
      </c>
      <c r="N29" s="175">
        <f t="shared" si="5"/>
        <v>90</v>
      </c>
      <c r="O29" s="175">
        <f t="shared" si="6"/>
        <v>199</v>
      </c>
    </row>
    <row r="30" spans="1:15">
      <c r="A30" s="231" t="s">
        <v>26</v>
      </c>
      <c r="B30" s="178" t="s">
        <v>70</v>
      </c>
      <c r="C30" s="179">
        <v>266</v>
      </c>
      <c r="D30" s="179">
        <v>257</v>
      </c>
      <c r="E30" s="18">
        <v>0</v>
      </c>
      <c r="F30" s="18">
        <v>0</v>
      </c>
      <c r="G30" s="179">
        <v>0</v>
      </c>
      <c r="H30" s="179">
        <v>0</v>
      </c>
      <c r="I30" s="179">
        <v>0</v>
      </c>
      <c r="J30" s="179">
        <v>0</v>
      </c>
      <c r="K30" s="179">
        <v>0</v>
      </c>
      <c r="L30" s="179">
        <v>0</v>
      </c>
      <c r="M30" s="175">
        <f t="shared" si="4"/>
        <v>266</v>
      </c>
      <c r="N30" s="175">
        <f t="shared" si="5"/>
        <v>257</v>
      </c>
      <c r="O30" s="175">
        <f t="shared" si="6"/>
        <v>523</v>
      </c>
    </row>
    <row r="31" spans="1:15">
      <c r="A31" s="231"/>
      <c r="B31" s="178" t="s">
        <v>71</v>
      </c>
      <c r="C31" s="179">
        <v>0</v>
      </c>
      <c r="D31" s="179">
        <v>0</v>
      </c>
      <c r="E31" s="179">
        <v>44</v>
      </c>
      <c r="F31" s="179">
        <v>25</v>
      </c>
      <c r="G31" s="18">
        <v>0</v>
      </c>
      <c r="H31" s="18">
        <v>0</v>
      </c>
      <c r="I31" s="179">
        <v>0</v>
      </c>
      <c r="J31" s="179">
        <v>0</v>
      </c>
      <c r="K31" s="107">
        <v>46</v>
      </c>
      <c r="L31" s="106">
        <v>53</v>
      </c>
      <c r="M31" s="175">
        <f t="shared" si="4"/>
        <v>90</v>
      </c>
      <c r="N31" s="175">
        <f t="shared" si="5"/>
        <v>78</v>
      </c>
      <c r="O31" s="175">
        <f t="shared" si="6"/>
        <v>168</v>
      </c>
    </row>
    <row r="32" spans="1:15">
      <c r="A32" s="231"/>
      <c r="B32" s="178" t="s">
        <v>72</v>
      </c>
      <c r="C32" s="18">
        <v>0</v>
      </c>
      <c r="D32" s="18">
        <v>0</v>
      </c>
      <c r="E32" s="179">
        <v>57</v>
      </c>
      <c r="F32" s="179">
        <v>38</v>
      </c>
      <c r="G32" s="18">
        <v>0</v>
      </c>
      <c r="H32" s="18">
        <v>0</v>
      </c>
      <c r="I32" s="179">
        <v>0</v>
      </c>
      <c r="J32" s="179">
        <v>0</v>
      </c>
      <c r="K32" s="179">
        <v>0</v>
      </c>
      <c r="L32" s="179">
        <v>0</v>
      </c>
      <c r="M32" s="175">
        <f t="shared" si="4"/>
        <v>57</v>
      </c>
      <c r="N32" s="175">
        <f t="shared" si="5"/>
        <v>38</v>
      </c>
      <c r="O32" s="175">
        <f t="shared" si="6"/>
        <v>95</v>
      </c>
    </row>
    <row r="33" spans="1:15">
      <c r="A33" s="231"/>
      <c r="B33" s="178" t="s">
        <v>73</v>
      </c>
      <c r="C33" s="18">
        <v>0</v>
      </c>
      <c r="D33" s="18">
        <v>0</v>
      </c>
      <c r="E33" s="18">
        <v>0</v>
      </c>
      <c r="F33" s="18">
        <v>0</v>
      </c>
      <c r="G33" s="92">
        <v>160</v>
      </c>
      <c r="H33" s="92">
        <v>104</v>
      </c>
      <c r="I33" s="179">
        <v>0</v>
      </c>
      <c r="J33" s="179">
        <v>0</v>
      </c>
      <c r="K33" s="179">
        <v>0</v>
      </c>
      <c r="L33" s="179">
        <v>0</v>
      </c>
      <c r="M33" s="175">
        <f t="shared" si="4"/>
        <v>160</v>
      </c>
      <c r="N33" s="175">
        <f t="shared" si="5"/>
        <v>104</v>
      </c>
      <c r="O33" s="175">
        <f t="shared" si="6"/>
        <v>264</v>
      </c>
    </row>
    <row r="34" spans="1:15" ht="26.25" customHeight="1">
      <c r="A34" s="231"/>
      <c r="B34" s="178" t="s">
        <v>74</v>
      </c>
      <c r="C34" s="18">
        <v>0</v>
      </c>
      <c r="D34" s="18">
        <v>0</v>
      </c>
      <c r="E34" s="179">
        <v>4</v>
      </c>
      <c r="F34" s="179">
        <v>11</v>
      </c>
      <c r="G34" s="92">
        <v>39</v>
      </c>
      <c r="H34" s="92">
        <v>63</v>
      </c>
      <c r="I34" s="179">
        <v>0</v>
      </c>
      <c r="J34" s="179">
        <v>0</v>
      </c>
      <c r="K34" s="179">
        <v>0</v>
      </c>
      <c r="L34" s="179">
        <v>0</v>
      </c>
      <c r="M34" s="175">
        <f t="shared" si="4"/>
        <v>43</v>
      </c>
      <c r="N34" s="175">
        <f t="shared" si="5"/>
        <v>74</v>
      </c>
      <c r="O34" s="175">
        <f t="shared" si="6"/>
        <v>117</v>
      </c>
    </row>
    <row r="35" spans="1:15" ht="26.25" customHeight="1">
      <c r="A35" s="231" t="s">
        <v>75</v>
      </c>
      <c r="B35" s="231"/>
      <c r="C35" s="179">
        <v>15</v>
      </c>
      <c r="D35" s="179">
        <v>8</v>
      </c>
      <c r="E35" s="18">
        <v>0</v>
      </c>
      <c r="F35" s="18">
        <v>0</v>
      </c>
      <c r="G35" s="18">
        <v>0</v>
      </c>
      <c r="H35" s="18">
        <v>0</v>
      </c>
      <c r="I35" s="179">
        <v>0</v>
      </c>
      <c r="J35" s="179">
        <v>0</v>
      </c>
      <c r="K35" s="179">
        <v>0</v>
      </c>
      <c r="L35" s="179">
        <v>0</v>
      </c>
      <c r="M35" s="175">
        <f t="shared" si="4"/>
        <v>15</v>
      </c>
      <c r="N35" s="175">
        <f t="shared" si="5"/>
        <v>8</v>
      </c>
      <c r="O35" s="175">
        <f t="shared" si="6"/>
        <v>23</v>
      </c>
    </row>
    <row r="36" spans="1:15">
      <c r="A36" s="231" t="s">
        <v>76</v>
      </c>
      <c r="B36" s="231"/>
      <c r="C36" s="18">
        <v>0</v>
      </c>
      <c r="D36" s="18">
        <v>0</v>
      </c>
      <c r="E36" s="18">
        <v>0</v>
      </c>
      <c r="F36" s="18">
        <v>0</v>
      </c>
      <c r="G36" s="92">
        <v>13</v>
      </c>
      <c r="H36" s="92">
        <v>2</v>
      </c>
      <c r="I36" s="179">
        <v>0</v>
      </c>
      <c r="J36" s="179">
        <v>0</v>
      </c>
      <c r="K36" s="179">
        <v>0</v>
      </c>
      <c r="L36" s="179">
        <v>0</v>
      </c>
      <c r="M36" s="175">
        <f t="shared" si="4"/>
        <v>13</v>
      </c>
      <c r="N36" s="175">
        <f t="shared" si="5"/>
        <v>2</v>
      </c>
      <c r="O36" s="175">
        <f t="shared" si="6"/>
        <v>15</v>
      </c>
    </row>
    <row r="37" spans="1:15" ht="26.25" customHeight="1">
      <c r="A37" s="231" t="s">
        <v>77</v>
      </c>
      <c r="B37" s="178" t="s">
        <v>78</v>
      </c>
      <c r="C37" s="179">
        <v>6</v>
      </c>
      <c r="D37" s="179">
        <v>7</v>
      </c>
      <c r="E37" s="179">
        <v>31</v>
      </c>
      <c r="F37" s="179">
        <v>42</v>
      </c>
      <c r="G37" s="179">
        <v>0</v>
      </c>
      <c r="H37" s="179">
        <v>0</v>
      </c>
      <c r="I37" s="179">
        <v>0</v>
      </c>
      <c r="J37" s="179">
        <v>0</v>
      </c>
      <c r="K37" s="107"/>
      <c r="L37" s="106"/>
      <c r="M37" s="175">
        <f t="shared" si="4"/>
        <v>37</v>
      </c>
      <c r="N37" s="175">
        <f t="shared" si="5"/>
        <v>49</v>
      </c>
      <c r="O37" s="175">
        <f t="shared" si="6"/>
        <v>86</v>
      </c>
    </row>
    <row r="38" spans="1:15">
      <c r="A38" s="231"/>
      <c r="B38" s="178" t="s">
        <v>79</v>
      </c>
      <c r="C38" s="179">
        <v>23</v>
      </c>
      <c r="D38" s="179">
        <v>288</v>
      </c>
      <c r="E38" s="179">
        <v>0</v>
      </c>
      <c r="F38" s="179">
        <v>0</v>
      </c>
      <c r="G38" s="179">
        <v>0</v>
      </c>
      <c r="H38" s="179">
        <v>0</v>
      </c>
      <c r="I38" s="92">
        <v>0</v>
      </c>
      <c r="J38" s="92">
        <v>149</v>
      </c>
      <c r="K38" s="6">
        <v>0</v>
      </c>
      <c r="L38" s="6">
        <v>0</v>
      </c>
      <c r="M38" s="175">
        <f t="shared" si="4"/>
        <v>23</v>
      </c>
      <c r="N38" s="175">
        <f t="shared" si="5"/>
        <v>437</v>
      </c>
      <c r="O38" s="175">
        <f t="shared" si="6"/>
        <v>460</v>
      </c>
    </row>
    <row r="39" spans="1:15" ht="55.5">
      <c r="A39" s="231"/>
      <c r="B39" s="178" t="s">
        <v>325</v>
      </c>
      <c r="C39" s="179">
        <v>0</v>
      </c>
      <c r="D39" s="179">
        <v>0</v>
      </c>
      <c r="E39" s="179">
        <v>0</v>
      </c>
      <c r="F39" s="179">
        <v>0</v>
      </c>
      <c r="G39" s="179">
        <v>0</v>
      </c>
      <c r="H39" s="179">
        <v>0</v>
      </c>
      <c r="I39" s="92">
        <v>8</v>
      </c>
      <c r="J39" s="92">
        <v>3</v>
      </c>
      <c r="K39" s="107">
        <v>18</v>
      </c>
      <c r="L39" s="106">
        <v>11</v>
      </c>
      <c r="M39" s="175">
        <f t="shared" si="4"/>
        <v>26</v>
      </c>
      <c r="N39" s="175">
        <f t="shared" si="5"/>
        <v>14</v>
      </c>
      <c r="O39" s="175">
        <f t="shared" si="6"/>
        <v>40</v>
      </c>
    </row>
    <row r="40" spans="1:15">
      <c r="A40" s="231"/>
      <c r="B40" s="178" t="s">
        <v>354</v>
      </c>
      <c r="C40" s="179">
        <v>39</v>
      </c>
      <c r="D40" s="179">
        <v>93</v>
      </c>
      <c r="E40" s="179">
        <v>0</v>
      </c>
      <c r="F40" s="179">
        <v>0</v>
      </c>
      <c r="G40" s="92">
        <v>106</v>
      </c>
      <c r="H40" s="92">
        <v>357</v>
      </c>
      <c r="I40" s="179">
        <v>57</v>
      </c>
      <c r="J40" s="179">
        <v>97</v>
      </c>
      <c r="K40" s="107"/>
      <c r="L40" s="106"/>
      <c r="M40" s="175">
        <f t="shared" si="4"/>
        <v>202</v>
      </c>
      <c r="N40" s="175">
        <f t="shared" si="5"/>
        <v>547</v>
      </c>
      <c r="O40" s="175">
        <f t="shared" si="6"/>
        <v>749</v>
      </c>
    </row>
    <row r="41" spans="1:15">
      <c r="A41" s="231" t="s">
        <v>80</v>
      </c>
      <c r="B41" s="231"/>
      <c r="C41" s="179">
        <v>292</v>
      </c>
      <c r="D41" s="179">
        <v>109</v>
      </c>
      <c r="E41" s="179">
        <v>143</v>
      </c>
      <c r="F41" s="179">
        <v>55</v>
      </c>
      <c r="G41" s="92">
        <v>24</v>
      </c>
      <c r="H41" s="92">
        <v>14</v>
      </c>
      <c r="I41" s="92">
        <v>43</v>
      </c>
      <c r="J41" s="92">
        <v>29</v>
      </c>
      <c r="K41" s="107">
        <v>139</v>
      </c>
      <c r="L41" s="106">
        <v>68</v>
      </c>
      <c r="M41" s="175">
        <f t="shared" si="4"/>
        <v>641</v>
      </c>
      <c r="N41" s="175">
        <f t="shared" si="5"/>
        <v>275</v>
      </c>
      <c r="O41" s="175">
        <f t="shared" si="6"/>
        <v>916</v>
      </c>
    </row>
    <row r="42" spans="1:15">
      <c r="A42" s="231" t="s">
        <v>81</v>
      </c>
      <c r="B42" s="231"/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92">
        <v>115</v>
      </c>
      <c r="J42" s="92">
        <v>52</v>
      </c>
      <c r="K42" s="179">
        <v>0</v>
      </c>
      <c r="L42" s="179">
        <v>0</v>
      </c>
      <c r="M42" s="175">
        <f t="shared" si="4"/>
        <v>115</v>
      </c>
      <c r="N42" s="175">
        <f t="shared" si="5"/>
        <v>52</v>
      </c>
      <c r="O42" s="175">
        <f t="shared" si="6"/>
        <v>167</v>
      </c>
    </row>
    <row r="43" spans="1:15">
      <c r="A43" s="231" t="s">
        <v>82</v>
      </c>
      <c r="B43" s="231"/>
      <c r="C43" s="18">
        <v>0</v>
      </c>
      <c r="D43" s="18">
        <v>0</v>
      </c>
      <c r="E43" s="18">
        <v>0</v>
      </c>
      <c r="F43" s="18">
        <v>0</v>
      </c>
      <c r="G43" s="92">
        <v>40</v>
      </c>
      <c r="H43" s="92">
        <v>110</v>
      </c>
      <c r="I43" s="179">
        <v>0</v>
      </c>
      <c r="J43" s="179">
        <v>0</v>
      </c>
      <c r="K43" s="179">
        <v>0</v>
      </c>
      <c r="L43" s="179">
        <v>0</v>
      </c>
      <c r="M43" s="175">
        <f t="shared" si="4"/>
        <v>40</v>
      </c>
      <c r="N43" s="175">
        <f t="shared" si="5"/>
        <v>110</v>
      </c>
      <c r="O43" s="175">
        <f t="shared" si="6"/>
        <v>150</v>
      </c>
    </row>
    <row r="44" spans="1:15">
      <c r="A44" s="231" t="s">
        <v>83</v>
      </c>
      <c r="B44" s="231"/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92">
        <v>83</v>
      </c>
      <c r="J44" s="92">
        <v>72</v>
      </c>
      <c r="K44" s="179">
        <v>0</v>
      </c>
      <c r="L44" s="179">
        <v>0</v>
      </c>
      <c r="M44" s="175">
        <f t="shared" si="4"/>
        <v>83</v>
      </c>
      <c r="N44" s="175">
        <f t="shared" si="5"/>
        <v>72</v>
      </c>
      <c r="O44" s="175">
        <f t="shared" si="6"/>
        <v>155</v>
      </c>
    </row>
    <row r="45" spans="1:15">
      <c r="A45" s="231" t="s">
        <v>177</v>
      </c>
      <c r="B45" s="231"/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79">
        <v>0</v>
      </c>
      <c r="J45" s="179">
        <v>0</v>
      </c>
      <c r="K45" s="179">
        <v>0</v>
      </c>
      <c r="L45" s="179">
        <v>0</v>
      </c>
      <c r="M45" s="175">
        <f t="shared" si="4"/>
        <v>0</v>
      </c>
      <c r="N45" s="175">
        <f t="shared" si="5"/>
        <v>0</v>
      </c>
      <c r="O45" s="175">
        <f t="shared" si="6"/>
        <v>0</v>
      </c>
    </row>
    <row r="46" spans="1:15">
      <c r="A46" s="233" t="s">
        <v>222</v>
      </c>
      <c r="B46" s="233"/>
      <c r="C46" s="175">
        <f>SUM(C27:C45)</f>
        <v>853</v>
      </c>
      <c r="D46" s="175">
        <f t="shared" ref="D46:F46" si="7">SUM(D27:D45)</f>
        <v>1113</v>
      </c>
      <c r="E46" s="175">
        <f t="shared" si="7"/>
        <v>287</v>
      </c>
      <c r="F46" s="175">
        <f t="shared" si="7"/>
        <v>193</v>
      </c>
      <c r="G46" s="175">
        <f>SUM(G27:G45)</f>
        <v>423</v>
      </c>
      <c r="H46" s="175">
        <f>SUM(H27:H45)</f>
        <v>735</v>
      </c>
      <c r="I46" s="175">
        <f>SUM(I27:I45)</f>
        <v>347</v>
      </c>
      <c r="J46" s="175">
        <f>SUM(J27:J45)</f>
        <v>514</v>
      </c>
      <c r="K46" s="175">
        <f>SUM(K27:K45)</f>
        <v>203</v>
      </c>
      <c r="L46" s="175">
        <f t="shared" ref="L46" si="8">SUM(L27:L45)</f>
        <v>132</v>
      </c>
      <c r="M46" s="175">
        <f>K46+I46+G46+E46+C46</f>
        <v>2113</v>
      </c>
      <c r="N46" s="175">
        <f>L46+J46+H46+F46+D46</f>
        <v>2687</v>
      </c>
      <c r="O46" s="175">
        <f>M46+N46</f>
        <v>4800</v>
      </c>
    </row>
  </sheetData>
  <mergeCells count="44">
    <mergeCell ref="A42:B42"/>
    <mergeCell ref="A43:B43"/>
    <mergeCell ref="A44:B44"/>
    <mergeCell ref="A45:B45"/>
    <mergeCell ref="A46:B46"/>
    <mergeCell ref="A36:B36"/>
    <mergeCell ref="A37:A40"/>
    <mergeCell ref="A41:B41"/>
    <mergeCell ref="A27:A29"/>
    <mergeCell ref="C27:C28"/>
    <mergeCell ref="D27:D28"/>
    <mergeCell ref="A30:A34"/>
    <mergeCell ref="A35:B35"/>
    <mergeCell ref="A24:O24"/>
    <mergeCell ref="A25:B26"/>
    <mergeCell ref="C25:D25"/>
    <mergeCell ref="E25:F25"/>
    <mergeCell ref="G25:H25"/>
    <mergeCell ref="I25:J25"/>
    <mergeCell ref="K25:L25"/>
    <mergeCell ref="M25:O25"/>
    <mergeCell ref="E14:E17"/>
    <mergeCell ref="F14:F17"/>
    <mergeCell ref="A23:B23"/>
    <mergeCell ref="A14:A17"/>
    <mergeCell ref="A19:B19"/>
    <mergeCell ref="A20:B20"/>
    <mergeCell ref="A21:B21"/>
    <mergeCell ref="A22:B22"/>
    <mergeCell ref="A18:B18"/>
    <mergeCell ref="A7:A11"/>
    <mergeCell ref="A12:B12"/>
    <mergeCell ref="A13:B13"/>
    <mergeCell ref="A4:A6"/>
    <mergeCell ref="A1:O1"/>
    <mergeCell ref="A2:B3"/>
    <mergeCell ref="G2:H2"/>
    <mergeCell ref="I2:J2"/>
    <mergeCell ref="K2:L2"/>
    <mergeCell ref="M2:O2"/>
    <mergeCell ref="C2:D2"/>
    <mergeCell ref="E2:F2"/>
    <mergeCell ref="C4:C5"/>
    <mergeCell ref="D4:D5"/>
  </mergeCells>
  <printOptions horizontalCentered="1" verticalCentered="1"/>
  <pageMargins left="0" right="0.59055118110236227" top="0.35433070866141736" bottom="0" header="0" footer="0"/>
  <pageSetup paperSize="9" scale="90" fitToHeight="2" orientation="landscape" horizontalDpi="200" verticalDpi="200" r:id="rId1"/>
  <rowBreaks count="1" manualBreakCount="1">
    <brk id="2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4"/>
  <dimension ref="A1:M53"/>
  <sheetViews>
    <sheetView rightToLeft="1" view="pageBreakPreview" zoomScale="80" zoomScaleNormal="80" zoomScaleSheetLayoutView="80" workbookViewId="0">
      <selection activeCell="B17" sqref="B17"/>
    </sheetView>
  </sheetViews>
  <sheetFormatPr defaultColWidth="9" defaultRowHeight="27.75"/>
  <cols>
    <col min="1" max="1" width="53.25" style="13" customWidth="1"/>
    <col min="2" max="2" width="11.375" style="13" customWidth="1"/>
    <col min="3" max="3" width="9.75" style="13" bestFit="1" customWidth="1"/>
    <col min="4" max="4" width="7" style="13" bestFit="1" customWidth="1"/>
    <col min="5" max="5" width="10.125" style="13" customWidth="1"/>
    <col min="6" max="6" width="7" style="37" bestFit="1" customWidth="1"/>
    <col min="7" max="7" width="5.625" style="37" bestFit="1" customWidth="1"/>
    <col min="8" max="9" width="9" style="37"/>
    <col min="10" max="13" width="20.75" style="37" customWidth="1"/>
    <col min="14" max="16384" width="9" style="13"/>
  </cols>
  <sheetData>
    <row r="1" spans="1:13" ht="24" customHeight="1">
      <c r="A1" s="239" t="s">
        <v>242</v>
      </c>
      <c r="B1" s="239"/>
      <c r="C1" s="239"/>
    </row>
    <row r="2" spans="1:13" ht="24" customHeight="1">
      <c r="A2" s="239" t="s">
        <v>241</v>
      </c>
      <c r="B2" s="239"/>
      <c r="C2" s="239"/>
    </row>
    <row r="3" spans="1:13" ht="24" customHeight="1">
      <c r="A3" s="239" t="s">
        <v>243</v>
      </c>
      <c r="B3" s="239"/>
      <c r="C3" s="239"/>
    </row>
    <row r="4" spans="1:13" ht="24" customHeight="1"/>
    <row r="5" spans="1:13" ht="24" customHeight="1"/>
    <row r="6" spans="1:13" ht="24" customHeight="1">
      <c r="A6" s="221" t="s">
        <v>346</v>
      </c>
      <c r="B6" s="221"/>
      <c r="C6" s="221"/>
      <c r="D6" s="221"/>
      <c r="E6" s="221"/>
      <c r="F6" s="221"/>
      <c r="G6" s="221"/>
      <c r="H6" s="221"/>
      <c r="I6" s="221"/>
    </row>
    <row r="7" spans="1:13" ht="24" customHeight="1">
      <c r="A7" s="241" t="s">
        <v>84</v>
      </c>
      <c r="B7" s="242"/>
      <c r="C7" s="245" t="s">
        <v>321</v>
      </c>
      <c r="D7" s="235" t="s">
        <v>86</v>
      </c>
      <c r="E7" s="236"/>
      <c r="F7" s="237"/>
      <c r="G7" s="235" t="s">
        <v>403</v>
      </c>
      <c r="H7" s="236"/>
      <c r="I7" s="237"/>
      <c r="J7" s="13"/>
      <c r="K7" s="13"/>
      <c r="L7" s="13"/>
      <c r="M7" s="13"/>
    </row>
    <row r="8" spans="1:13" ht="24" customHeight="1">
      <c r="A8" s="243"/>
      <c r="B8" s="244"/>
      <c r="C8" s="246"/>
      <c r="D8" s="33" t="s">
        <v>246</v>
      </c>
      <c r="E8" s="33" t="s">
        <v>247</v>
      </c>
      <c r="F8" s="33" t="s">
        <v>51</v>
      </c>
      <c r="G8" s="86" t="s">
        <v>246</v>
      </c>
      <c r="H8" s="86" t="s">
        <v>247</v>
      </c>
      <c r="I8" s="86" t="s">
        <v>51</v>
      </c>
      <c r="J8" s="13"/>
      <c r="K8" s="13"/>
      <c r="L8" s="13"/>
      <c r="M8" s="13"/>
    </row>
    <row r="9" spans="1:13" ht="24" customHeight="1">
      <c r="A9" s="240" t="s">
        <v>88</v>
      </c>
      <c r="B9" s="240"/>
      <c r="C9" s="34" t="s">
        <v>53</v>
      </c>
      <c r="D9" s="34">
        <v>61</v>
      </c>
      <c r="E9" s="34">
        <v>45</v>
      </c>
      <c r="F9" s="34">
        <f>SUM(D9:E9)</f>
        <v>106</v>
      </c>
      <c r="G9" s="87">
        <v>28</v>
      </c>
      <c r="H9" s="87">
        <v>19</v>
      </c>
      <c r="I9" s="87">
        <f>SUM(G9:H9)</f>
        <v>47</v>
      </c>
      <c r="J9" s="13"/>
      <c r="K9" s="13"/>
      <c r="L9" s="13"/>
      <c r="M9" s="13"/>
    </row>
    <row r="10" spans="1:13" ht="24" customHeight="1">
      <c r="A10" s="240" t="s">
        <v>89</v>
      </c>
      <c r="B10" s="240"/>
      <c r="C10" s="34" t="s">
        <v>53</v>
      </c>
      <c r="D10" s="34">
        <v>62</v>
      </c>
      <c r="E10" s="34">
        <v>11</v>
      </c>
      <c r="F10" s="61">
        <f t="shared" ref="F10:F12" si="0">SUM(D10:E10)</f>
        <v>73</v>
      </c>
      <c r="G10" s="57">
        <v>5</v>
      </c>
      <c r="H10" s="57">
        <v>7</v>
      </c>
      <c r="I10" s="87">
        <f t="shared" ref="I10:I12" si="1">SUM(G10:H10)</f>
        <v>12</v>
      </c>
      <c r="J10" s="13"/>
      <c r="K10" s="13"/>
      <c r="L10" s="13"/>
      <c r="M10" s="13"/>
    </row>
    <row r="11" spans="1:13" ht="24" customHeight="1">
      <c r="A11" s="240" t="s">
        <v>90</v>
      </c>
      <c r="B11" s="240"/>
      <c r="C11" s="34" t="s">
        <v>91</v>
      </c>
      <c r="D11" s="34">
        <v>592</v>
      </c>
      <c r="E11" s="34">
        <v>230</v>
      </c>
      <c r="F11" s="61">
        <f t="shared" si="0"/>
        <v>822</v>
      </c>
      <c r="G11" s="57">
        <v>92</v>
      </c>
      <c r="H11" s="57">
        <v>29</v>
      </c>
      <c r="I11" s="87">
        <f t="shared" si="1"/>
        <v>121</v>
      </c>
      <c r="J11" s="13"/>
      <c r="K11" s="13"/>
      <c r="L11" s="13"/>
      <c r="M11" s="13"/>
    </row>
    <row r="12" spans="1:13" ht="24" customHeight="1">
      <c r="A12" s="240"/>
      <c r="B12" s="240"/>
      <c r="C12" s="34" t="s">
        <v>92</v>
      </c>
      <c r="D12" s="34">
        <v>111</v>
      </c>
      <c r="E12" s="34">
        <v>70</v>
      </c>
      <c r="F12" s="61">
        <f t="shared" si="0"/>
        <v>181</v>
      </c>
      <c r="G12" s="57">
        <v>86</v>
      </c>
      <c r="H12" s="57">
        <v>39</v>
      </c>
      <c r="I12" s="87">
        <f t="shared" si="1"/>
        <v>125</v>
      </c>
      <c r="J12" s="13"/>
      <c r="K12" s="13"/>
      <c r="L12" s="13"/>
      <c r="M12" s="13"/>
    </row>
    <row r="13" spans="1:13" ht="24" customHeight="1">
      <c r="A13" s="225" t="s">
        <v>174</v>
      </c>
      <c r="B13" s="225"/>
      <c r="C13" s="225"/>
      <c r="D13" s="33">
        <f t="shared" ref="D13:I13" si="2">SUM(D9:D12)</f>
        <v>826</v>
      </c>
      <c r="E13" s="33">
        <f t="shared" si="2"/>
        <v>356</v>
      </c>
      <c r="F13" s="33">
        <f t="shared" si="2"/>
        <v>1182</v>
      </c>
      <c r="G13" s="86">
        <f t="shared" si="2"/>
        <v>211</v>
      </c>
      <c r="H13" s="86">
        <f t="shared" si="2"/>
        <v>94</v>
      </c>
      <c r="I13" s="86">
        <f t="shared" si="2"/>
        <v>305</v>
      </c>
      <c r="J13" s="13"/>
      <c r="K13" s="13"/>
      <c r="L13" s="13"/>
      <c r="M13" s="13"/>
    </row>
    <row r="14" spans="1:13" ht="28.5" customHeight="1">
      <c r="A14" s="221" t="s">
        <v>347</v>
      </c>
      <c r="B14" s="221"/>
      <c r="C14" s="221"/>
      <c r="D14" s="221"/>
      <c r="E14" s="221"/>
      <c r="F14" s="221"/>
      <c r="G14" s="221"/>
      <c r="H14" s="221"/>
    </row>
    <row r="15" spans="1:13" ht="83.25">
      <c r="A15" s="33" t="s">
        <v>93</v>
      </c>
      <c r="B15" s="33" t="s">
        <v>85</v>
      </c>
      <c r="C15" s="33" t="s">
        <v>246</v>
      </c>
      <c r="D15" s="33" t="s">
        <v>247</v>
      </c>
      <c r="E15" s="54" t="s">
        <v>359</v>
      </c>
      <c r="F15" s="86" t="s">
        <v>246</v>
      </c>
      <c r="G15" s="86" t="s">
        <v>247</v>
      </c>
      <c r="H15" s="86" t="s">
        <v>405</v>
      </c>
      <c r="I15" s="13"/>
      <c r="J15" s="13"/>
      <c r="K15" s="13"/>
      <c r="L15" s="13"/>
      <c r="M15" s="13"/>
    </row>
    <row r="16" spans="1:13" ht="28.5" customHeight="1">
      <c r="A16" s="34" t="s">
        <v>95</v>
      </c>
      <c r="B16" s="34" t="s">
        <v>96</v>
      </c>
      <c r="C16" s="34">
        <v>413</v>
      </c>
      <c r="D16" s="34">
        <v>116</v>
      </c>
      <c r="E16" s="33">
        <f>C16+D16</f>
        <v>529</v>
      </c>
      <c r="F16" s="87">
        <v>14</v>
      </c>
      <c r="G16" s="87">
        <v>3</v>
      </c>
      <c r="H16" s="86">
        <f>F16+G16</f>
        <v>17</v>
      </c>
      <c r="I16" s="13"/>
      <c r="J16" s="13"/>
      <c r="K16" s="13"/>
      <c r="L16" s="13"/>
      <c r="M16" s="13"/>
    </row>
    <row r="17" spans="1:13" ht="28.5" customHeight="1">
      <c r="A17" s="34" t="s">
        <v>97</v>
      </c>
      <c r="B17" s="34" t="s">
        <v>96</v>
      </c>
      <c r="C17" s="34">
        <v>1225</v>
      </c>
      <c r="D17" s="34">
        <v>293</v>
      </c>
      <c r="E17" s="33">
        <f t="shared" ref="E17:E32" si="3">C17+D17</f>
        <v>1518</v>
      </c>
      <c r="F17" s="87">
        <v>73</v>
      </c>
      <c r="G17" s="87">
        <v>25</v>
      </c>
      <c r="H17" s="86">
        <f t="shared" ref="H17:H32" si="4">F17+G17</f>
        <v>98</v>
      </c>
      <c r="I17" s="13"/>
      <c r="J17" s="13"/>
      <c r="K17" s="13"/>
      <c r="L17" s="13"/>
      <c r="M17" s="13"/>
    </row>
    <row r="18" spans="1:13" ht="28.5" customHeight="1">
      <c r="A18" s="34" t="s">
        <v>98</v>
      </c>
      <c r="B18" s="34" t="s">
        <v>96</v>
      </c>
      <c r="C18" s="34">
        <v>541</v>
      </c>
      <c r="D18" s="34">
        <v>191</v>
      </c>
      <c r="E18" s="33">
        <f t="shared" si="3"/>
        <v>732</v>
      </c>
      <c r="F18" s="87">
        <v>2</v>
      </c>
      <c r="G18" s="87">
        <v>4</v>
      </c>
      <c r="H18" s="86">
        <f t="shared" si="4"/>
        <v>6</v>
      </c>
      <c r="I18" s="13"/>
      <c r="J18" s="13"/>
      <c r="K18" s="13"/>
      <c r="L18" s="13"/>
      <c r="M18" s="13"/>
    </row>
    <row r="19" spans="1:13" ht="28.5" customHeight="1">
      <c r="A19" s="34" t="s">
        <v>99</v>
      </c>
      <c r="B19" s="34" t="s">
        <v>96</v>
      </c>
      <c r="C19" s="34">
        <v>1012</v>
      </c>
      <c r="D19" s="34">
        <v>620</v>
      </c>
      <c r="E19" s="33">
        <f t="shared" si="3"/>
        <v>1632</v>
      </c>
      <c r="F19" s="87">
        <v>22</v>
      </c>
      <c r="G19" s="87">
        <v>3</v>
      </c>
      <c r="H19" s="86">
        <f t="shared" si="4"/>
        <v>25</v>
      </c>
      <c r="I19" s="13"/>
      <c r="J19" s="13"/>
      <c r="K19" s="13"/>
      <c r="L19" s="13"/>
      <c r="M19" s="13"/>
    </row>
    <row r="20" spans="1:13" ht="28.5" customHeight="1">
      <c r="A20" s="34" t="s">
        <v>176</v>
      </c>
      <c r="B20" s="34" t="s">
        <v>96</v>
      </c>
      <c r="C20" s="34">
        <v>69</v>
      </c>
      <c r="D20" s="34">
        <v>8</v>
      </c>
      <c r="E20" s="33">
        <f t="shared" si="3"/>
        <v>77</v>
      </c>
      <c r="F20" s="87"/>
      <c r="G20" s="87"/>
      <c r="H20" s="86">
        <f t="shared" si="4"/>
        <v>0</v>
      </c>
      <c r="I20" s="13"/>
      <c r="J20" s="13"/>
      <c r="K20" s="13"/>
      <c r="L20" s="13"/>
      <c r="M20" s="13"/>
    </row>
    <row r="21" spans="1:13" ht="28.5" customHeight="1">
      <c r="A21" s="34" t="s">
        <v>175</v>
      </c>
      <c r="B21" s="34" t="s">
        <v>96</v>
      </c>
      <c r="C21" s="34">
        <v>50</v>
      </c>
      <c r="D21" s="34">
        <v>4</v>
      </c>
      <c r="E21" s="33">
        <f t="shared" si="3"/>
        <v>54</v>
      </c>
      <c r="F21" s="87"/>
      <c r="G21" s="87"/>
      <c r="H21" s="86">
        <f t="shared" si="4"/>
        <v>0</v>
      </c>
      <c r="I21" s="13"/>
      <c r="J21" s="13"/>
      <c r="K21" s="13"/>
      <c r="L21" s="13"/>
      <c r="M21" s="13"/>
    </row>
    <row r="22" spans="1:13" ht="28.5" customHeight="1">
      <c r="A22" s="225" t="s">
        <v>100</v>
      </c>
      <c r="B22" s="225"/>
      <c r="C22" s="33">
        <f>SUM(C16:C21)</f>
        <v>3310</v>
      </c>
      <c r="D22" s="33">
        <f>SUM(D16:D21)</f>
        <v>1232</v>
      </c>
      <c r="E22" s="33">
        <f t="shared" si="3"/>
        <v>4542</v>
      </c>
      <c r="F22" s="86">
        <f>SUM(F16:F21)</f>
        <v>111</v>
      </c>
      <c r="G22" s="86">
        <f>SUM(G16:G21)</f>
        <v>35</v>
      </c>
      <c r="H22" s="86">
        <f t="shared" si="4"/>
        <v>146</v>
      </c>
      <c r="I22" s="13"/>
      <c r="J22" s="13"/>
      <c r="K22" s="13"/>
      <c r="L22" s="13"/>
      <c r="M22" s="13"/>
    </row>
    <row r="23" spans="1:13" ht="28.5" customHeight="1">
      <c r="A23" s="34" t="s">
        <v>101</v>
      </c>
      <c r="B23" s="34" t="s">
        <v>52</v>
      </c>
      <c r="C23" s="55">
        <v>226</v>
      </c>
      <c r="D23" s="55">
        <v>69</v>
      </c>
      <c r="E23" s="33">
        <f t="shared" si="3"/>
        <v>295</v>
      </c>
      <c r="F23" s="87"/>
      <c r="G23" s="87"/>
      <c r="H23" s="86">
        <f t="shared" si="4"/>
        <v>0</v>
      </c>
      <c r="I23" s="13"/>
      <c r="J23" s="13"/>
      <c r="K23" s="13"/>
      <c r="L23" s="13"/>
      <c r="M23" s="13"/>
    </row>
    <row r="24" spans="1:13" ht="28.5" customHeight="1">
      <c r="A24" s="34" t="s">
        <v>102</v>
      </c>
      <c r="B24" s="34" t="s">
        <v>52</v>
      </c>
      <c r="C24" s="55">
        <v>28</v>
      </c>
      <c r="D24" s="55">
        <v>9</v>
      </c>
      <c r="E24" s="33">
        <f t="shared" si="3"/>
        <v>37</v>
      </c>
      <c r="F24" s="87"/>
      <c r="G24" s="87"/>
      <c r="H24" s="86">
        <f t="shared" si="4"/>
        <v>0</v>
      </c>
      <c r="I24" s="13"/>
      <c r="J24" s="13"/>
      <c r="K24" s="13"/>
      <c r="L24" s="13"/>
      <c r="M24" s="13"/>
    </row>
    <row r="25" spans="1:13" ht="28.5" customHeight="1">
      <c r="A25" s="34" t="s">
        <v>59</v>
      </c>
      <c r="B25" s="34" t="s">
        <v>52</v>
      </c>
      <c r="C25" s="34">
        <v>392</v>
      </c>
      <c r="D25" s="34">
        <v>79</v>
      </c>
      <c r="E25" s="33">
        <f t="shared" si="3"/>
        <v>471</v>
      </c>
      <c r="F25" s="87">
        <v>48</v>
      </c>
      <c r="G25" s="87">
        <v>45</v>
      </c>
      <c r="H25" s="86">
        <f t="shared" si="4"/>
        <v>93</v>
      </c>
      <c r="I25" s="13"/>
      <c r="J25" s="13"/>
      <c r="K25" s="13"/>
      <c r="L25" s="13"/>
      <c r="M25" s="13"/>
    </row>
    <row r="26" spans="1:13" ht="28.5" customHeight="1">
      <c r="A26" s="34" t="s">
        <v>104</v>
      </c>
      <c r="B26" s="34" t="s">
        <v>53</v>
      </c>
      <c r="C26" s="34">
        <v>315</v>
      </c>
      <c r="D26" s="34">
        <v>69</v>
      </c>
      <c r="E26" s="33">
        <f t="shared" si="3"/>
        <v>384</v>
      </c>
      <c r="F26" s="87">
        <v>17</v>
      </c>
      <c r="G26" s="87">
        <v>5</v>
      </c>
      <c r="H26" s="86">
        <f t="shared" si="4"/>
        <v>22</v>
      </c>
      <c r="I26" s="13"/>
      <c r="J26" s="13"/>
      <c r="K26" s="13"/>
      <c r="L26" s="13"/>
      <c r="M26" s="13"/>
    </row>
    <row r="27" spans="1:13" ht="28.5" customHeight="1">
      <c r="A27" s="34" t="s">
        <v>105</v>
      </c>
      <c r="B27" s="34" t="s">
        <v>53</v>
      </c>
      <c r="C27" s="34">
        <v>66</v>
      </c>
      <c r="D27" s="34">
        <v>14</v>
      </c>
      <c r="E27" s="33">
        <f t="shared" si="3"/>
        <v>80</v>
      </c>
      <c r="F27" s="87">
        <v>0</v>
      </c>
      <c r="G27" s="87">
        <v>1</v>
      </c>
      <c r="H27" s="86">
        <f t="shared" si="4"/>
        <v>1</v>
      </c>
      <c r="I27" s="13"/>
      <c r="J27" s="13"/>
      <c r="K27" s="13"/>
      <c r="L27" s="13"/>
      <c r="M27" s="13"/>
    </row>
    <row r="28" spans="1:13" ht="28.5" customHeight="1">
      <c r="A28" s="34" t="s">
        <v>106</v>
      </c>
      <c r="B28" s="34" t="s">
        <v>53</v>
      </c>
      <c r="C28" s="34">
        <v>74</v>
      </c>
      <c r="D28" s="34">
        <v>15</v>
      </c>
      <c r="E28" s="33">
        <f t="shared" si="3"/>
        <v>89</v>
      </c>
      <c r="F28" s="87">
        <v>2</v>
      </c>
      <c r="G28" s="87">
        <v>1</v>
      </c>
      <c r="H28" s="86">
        <f t="shared" si="4"/>
        <v>3</v>
      </c>
      <c r="I28" s="13"/>
      <c r="J28" s="13"/>
      <c r="K28" s="13"/>
      <c r="L28" s="13"/>
      <c r="M28" s="13"/>
    </row>
    <row r="29" spans="1:13" ht="28.5" customHeight="1">
      <c r="A29" s="34" t="s">
        <v>107</v>
      </c>
      <c r="B29" s="34" t="s">
        <v>53</v>
      </c>
      <c r="C29" s="34">
        <v>84</v>
      </c>
      <c r="D29" s="34">
        <v>8</v>
      </c>
      <c r="E29" s="33">
        <f t="shared" si="3"/>
        <v>92</v>
      </c>
      <c r="F29" s="87">
        <v>4</v>
      </c>
      <c r="G29" s="87">
        <v>0</v>
      </c>
      <c r="H29" s="86">
        <f t="shared" si="4"/>
        <v>4</v>
      </c>
      <c r="I29" s="13"/>
      <c r="J29" s="13"/>
      <c r="K29" s="13"/>
      <c r="L29" s="13"/>
      <c r="M29" s="13"/>
    </row>
    <row r="30" spans="1:13" ht="28.5" customHeight="1">
      <c r="A30" s="34" t="s">
        <v>108</v>
      </c>
      <c r="B30" s="34" t="s">
        <v>53</v>
      </c>
      <c r="C30" s="34">
        <v>109</v>
      </c>
      <c r="D30" s="34">
        <v>22</v>
      </c>
      <c r="E30" s="33">
        <f t="shared" si="3"/>
        <v>131</v>
      </c>
      <c r="F30" s="87">
        <v>13</v>
      </c>
      <c r="G30" s="87">
        <v>4</v>
      </c>
      <c r="H30" s="86">
        <f t="shared" si="4"/>
        <v>17</v>
      </c>
      <c r="I30" s="13"/>
      <c r="J30" s="13"/>
      <c r="K30" s="13"/>
      <c r="L30" s="13"/>
      <c r="M30" s="13"/>
    </row>
    <row r="31" spans="1:13" ht="28.5" customHeight="1">
      <c r="A31" s="225" t="s">
        <v>109</v>
      </c>
      <c r="B31" s="225"/>
      <c r="C31" s="33">
        <f>SUM(C23:C30)</f>
        <v>1294</v>
      </c>
      <c r="D31" s="33">
        <f>SUM(D23:D30)</f>
        <v>285</v>
      </c>
      <c r="E31" s="33">
        <f t="shared" si="3"/>
        <v>1579</v>
      </c>
      <c r="F31" s="86">
        <f>SUM(F23:F30)</f>
        <v>84</v>
      </c>
      <c r="G31" s="86">
        <f>SUM(G23:G30)</f>
        <v>56</v>
      </c>
      <c r="H31" s="86">
        <f t="shared" si="4"/>
        <v>140</v>
      </c>
      <c r="I31" s="13"/>
      <c r="J31" s="13"/>
      <c r="K31" s="13"/>
      <c r="L31" s="13"/>
      <c r="M31" s="13"/>
    </row>
    <row r="32" spans="1:13" ht="28.5" customHeight="1">
      <c r="A32" s="225" t="s">
        <v>51</v>
      </c>
      <c r="B32" s="225"/>
      <c r="C32" s="33">
        <f>C22+C31</f>
        <v>4604</v>
      </c>
      <c r="D32" s="33">
        <f>D22+D31</f>
        <v>1517</v>
      </c>
      <c r="E32" s="33">
        <f t="shared" si="3"/>
        <v>6121</v>
      </c>
      <c r="F32" s="86">
        <f>F22+F31</f>
        <v>195</v>
      </c>
      <c r="G32" s="86">
        <f>G22+G31</f>
        <v>91</v>
      </c>
      <c r="H32" s="86">
        <f t="shared" si="4"/>
        <v>286</v>
      </c>
      <c r="I32" s="13"/>
      <c r="J32" s="13"/>
      <c r="K32" s="13"/>
      <c r="L32" s="13"/>
      <c r="M32" s="13"/>
    </row>
    <row r="33" spans="1:13" ht="53.25" customHeight="1">
      <c r="A33" s="238" t="s">
        <v>347</v>
      </c>
      <c r="B33" s="238"/>
      <c r="C33" s="238"/>
      <c r="D33" s="238"/>
      <c r="E33" s="238"/>
      <c r="F33" s="238"/>
      <c r="G33" s="238"/>
      <c r="H33" s="238"/>
      <c r="I33" s="13"/>
      <c r="J33" s="13"/>
      <c r="K33" s="13"/>
      <c r="L33" s="13"/>
      <c r="M33" s="13"/>
    </row>
    <row r="34" spans="1:13" ht="83.25">
      <c r="A34" s="33" t="s">
        <v>93</v>
      </c>
      <c r="B34" s="33" t="s">
        <v>85</v>
      </c>
      <c r="C34" s="33" t="s">
        <v>246</v>
      </c>
      <c r="D34" s="33" t="s">
        <v>247</v>
      </c>
      <c r="E34" s="54" t="s">
        <v>360</v>
      </c>
      <c r="F34" s="86" t="s">
        <v>246</v>
      </c>
      <c r="G34" s="86" t="s">
        <v>247</v>
      </c>
      <c r="H34" s="86" t="s">
        <v>406</v>
      </c>
      <c r="I34" s="13"/>
      <c r="J34" s="13"/>
      <c r="K34" s="13"/>
      <c r="L34" s="13"/>
      <c r="M34" s="13"/>
    </row>
    <row r="35" spans="1:13" ht="35.1" customHeight="1">
      <c r="A35" s="34" t="s">
        <v>95</v>
      </c>
      <c r="B35" s="34" t="s">
        <v>96</v>
      </c>
      <c r="C35" s="34">
        <v>467</v>
      </c>
      <c r="D35" s="34">
        <v>133</v>
      </c>
      <c r="E35" s="33">
        <f>C35+D35</f>
        <v>600</v>
      </c>
      <c r="F35" s="87">
        <v>19</v>
      </c>
      <c r="G35" s="87">
        <v>6</v>
      </c>
      <c r="H35" s="86">
        <f>F35+G35</f>
        <v>25</v>
      </c>
      <c r="I35" s="13"/>
      <c r="J35" s="13"/>
      <c r="K35" s="13"/>
      <c r="L35" s="13"/>
      <c r="M35" s="13"/>
    </row>
    <row r="36" spans="1:13" ht="35.1" customHeight="1">
      <c r="A36" s="34" t="s">
        <v>97</v>
      </c>
      <c r="B36" s="34" t="s">
        <v>96</v>
      </c>
      <c r="C36" s="34">
        <v>1405</v>
      </c>
      <c r="D36" s="34">
        <v>302</v>
      </c>
      <c r="E36" s="33">
        <f t="shared" ref="E36:E52" si="5">C36+D36</f>
        <v>1707</v>
      </c>
      <c r="F36" s="87">
        <v>84</v>
      </c>
      <c r="G36" s="87">
        <v>15</v>
      </c>
      <c r="H36" s="86">
        <f t="shared" ref="H36:H52" si="6">F36+G36</f>
        <v>99</v>
      </c>
      <c r="I36" s="13"/>
      <c r="J36" s="13"/>
      <c r="K36" s="13"/>
      <c r="L36" s="13"/>
      <c r="M36" s="13"/>
    </row>
    <row r="37" spans="1:13" ht="35.1" customHeight="1">
      <c r="A37" s="34" t="s">
        <v>98</v>
      </c>
      <c r="B37" s="34" t="s">
        <v>96</v>
      </c>
      <c r="C37" s="34">
        <v>619</v>
      </c>
      <c r="D37" s="34">
        <v>322</v>
      </c>
      <c r="E37" s="33">
        <f t="shared" si="5"/>
        <v>941</v>
      </c>
      <c r="F37" s="87">
        <v>19</v>
      </c>
      <c r="G37" s="87">
        <v>6</v>
      </c>
      <c r="H37" s="86">
        <f t="shared" si="6"/>
        <v>25</v>
      </c>
      <c r="I37" s="13"/>
      <c r="J37" s="13"/>
      <c r="K37" s="13"/>
      <c r="L37" s="13"/>
      <c r="M37" s="13"/>
    </row>
    <row r="38" spans="1:13" ht="35.1" customHeight="1">
      <c r="A38" s="34" t="s">
        <v>99</v>
      </c>
      <c r="B38" s="34" t="s">
        <v>96</v>
      </c>
      <c r="C38" s="34">
        <v>1124</v>
      </c>
      <c r="D38" s="34">
        <v>571</v>
      </c>
      <c r="E38" s="33">
        <f t="shared" si="5"/>
        <v>1695</v>
      </c>
      <c r="F38" s="87">
        <v>31</v>
      </c>
      <c r="G38" s="87">
        <v>20</v>
      </c>
      <c r="H38" s="86">
        <f t="shared" si="6"/>
        <v>51</v>
      </c>
      <c r="I38" s="13"/>
      <c r="J38" s="13"/>
      <c r="K38" s="13"/>
      <c r="L38" s="13"/>
      <c r="M38" s="13"/>
    </row>
    <row r="39" spans="1:13" ht="35.1" customHeight="1">
      <c r="A39" s="34" t="s">
        <v>176</v>
      </c>
      <c r="B39" s="34" t="s">
        <v>96</v>
      </c>
      <c r="C39" s="34">
        <v>39</v>
      </c>
      <c r="D39" s="34">
        <v>4</v>
      </c>
      <c r="E39" s="33">
        <f t="shared" si="5"/>
        <v>43</v>
      </c>
      <c r="F39" s="87"/>
      <c r="G39" s="87"/>
      <c r="H39" s="86">
        <f t="shared" si="6"/>
        <v>0</v>
      </c>
      <c r="I39" s="13"/>
      <c r="J39" s="13"/>
      <c r="K39" s="13"/>
      <c r="L39" s="13"/>
      <c r="M39" s="13"/>
    </row>
    <row r="40" spans="1:13" ht="35.1" customHeight="1">
      <c r="A40" s="34" t="s">
        <v>175</v>
      </c>
      <c r="B40" s="34" t="s">
        <v>96</v>
      </c>
      <c r="C40" s="34">
        <v>0</v>
      </c>
      <c r="D40" s="34">
        <v>0</v>
      </c>
      <c r="E40" s="33">
        <f t="shared" si="5"/>
        <v>0</v>
      </c>
      <c r="F40" s="87"/>
      <c r="G40" s="87"/>
      <c r="H40" s="86">
        <f t="shared" si="6"/>
        <v>0</v>
      </c>
      <c r="I40" s="13"/>
      <c r="J40" s="13"/>
      <c r="K40" s="13"/>
      <c r="L40" s="13"/>
      <c r="M40" s="13"/>
    </row>
    <row r="41" spans="1:13" ht="35.1" customHeight="1">
      <c r="A41" s="63" t="s">
        <v>368</v>
      </c>
      <c r="B41" s="34" t="s">
        <v>96</v>
      </c>
      <c r="C41" s="34">
        <v>87</v>
      </c>
      <c r="D41" s="34">
        <v>56</v>
      </c>
      <c r="E41" s="33">
        <f t="shared" si="5"/>
        <v>143</v>
      </c>
      <c r="F41" s="87"/>
      <c r="G41" s="87"/>
      <c r="H41" s="86">
        <f t="shared" si="6"/>
        <v>0</v>
      </c>
      <c r="I41" s="13"/>
      <c r="J41" s="13"/>
      <c r="K41" s="13"/>
      <c r="L41" s="13"/>
      <c r="M41" s="13"/>
    </row>
    <row r="42" spans="1:13" ht="35.1" customHeight="1">
      <c r="A42" s="225" t="s">
        <v>100</v>
      </c>
      <c r="B42" s="225"/>
      <c r="C42" s="33">
        <f>SUM(C35:C41)</f>
        <v>3741</v>
      </c>
      <c r="D42" s="33">
        <f>SUM(D35:D41)</f>
        <v>1388</v>
      </c>
      <c r="E42" s="33">
        <f t="shared" si="5"/>
        <v>5129</v>
      </c>
      <c r="F42" s="86">
        <f>SUM(F35:F41)</f>
        <v>153</v>
      </c>
      <c r="G42" s="86">
        <f>SUM(G35:G41)</f>
        <v>47</v>
      </c>
      <c r="H42" s="86">
        <f t="shared" si="6"/>
        <v>200</v>
      </c>
      <c r="I42" s="13"/>
      <c r="J42" s="13"/>
      <c r="K42" s="13"/>
      <c r="L42" s="13"/>
      <c r="M42" s="13"/>
    </row>
    <row r="43" spans="1:13" ht="48" customHeight="1">
      <c r="A43" s="34" t="s">
        <v>101</v>
      </c>
      <c r="B43" s="34" t="s">
        <v>52</v>
      </c>
      <c r="C43" s="60">
        <v>198</v>
      </c>
      <c r="D43" s="60">
        <v>49</v>
      </c>
      <c r="E43" s="33">
        <f t="shared" si="5"/>
        <v>247</v>
      </c>
      <c r="F43" s="87"/>
      <c r="G43" s="87"/>
      <c r="H43" s="86">
        <f t="shared" si="6"/>
        <v>0</v>
      </c>
      <c r="I43" s="13"/>
      <c r="J43" s="13"/>
      <c r="K43" s="13"/>
      <c r="L43" s="13"/>
      <c r="M43" s="13"/>
    </row>
    <row r="44" spans="1:13" ht="48" customHeight="1">
      <c r="A44" s="34" t="s">
        <v>102</v>
      </c>
      <c r="B44" s="34" t="s">
        <v>52</v>
      </c>
      <c r="C44" s="60">
        <v>33</v>
      </c>
      <c r="D44" s="60">
        <v>7</v>
      </c>
      <c r="E44" s="33">
        <f t="shared" si="5"/>
        <v>40</v>
      </c>
      <c r="F44" s="87"/>
      <c r="G44" s="87"/>
      <c r="H44" s="86">
        <f t="shared" si="6"/>
        <v>0</v>
      </c>
      <c r="I44" s="13"/>
      <c r="J44" s="13"/>
      <c r="K44" s="13"/>
      <c r="L44" s="13"/>
      <c r="M44" s="13"/>
    </row>
    <row r="45" spans="1:13" ht="35.1" customHeight="1">
      <c r="A45" s="34" t="s">
        <v>59</v>
      </c>
      <c r="B45" s="34" t="s">
        <v>52</v>
      </c>
      <c r="C45" s="34">
        <v>500</v>
      </c>
      <c r="D45" s="34">
        <v>78</v>
      </c>
      <c r="E45" s="33">
        <f t="shared" si="5"/>
        <v>578</v>
      </c>
      <c r="F45" s="87">
        <v>40</v>
      </c>
      <c r="G45" s="87">
        <v>25</v>
      </c>
      <c r="H45" s="86">
        <f t="shared" si="6"/>
        <v>65</v>
      </c>
      <c r="I45" s="13"/>
      <c r="J45" s="13"/>
      <c r="K45" s="13"/>
      <c r="L45" s="13"/>
      <c r="M45" s="13"/>
    </row>
    <row r="46" spans="1:13" ht="35.1" customHeight="1">
      <c r="A46" s="34" t="s">
        <v>104</v>
      </c>
      <c r="B46" s="34" t="s">
        <v>53</v>
      </c>
      <c r="C46" s="34">
        <v>371</v>
      </c>
      <c r="D46" s="34">
        <v>88</v>
      </c>
      <c r="E46" s="33">
        <f t="shared" si="5"/>
        <v>459</v>
      </c>
      <c r="F46" s="87">
        <v>18</v>
      </c>
      <c r="G46" s="87">
        <v>4</v>
      </c>
      <c r="H46" s="86">
        <f t="shared" si="6"/>
        <v>22</v>
      </c>
      <c r="I46" s="13"/>
      <c r="J46" s="13"/>
      <c r="K46" s="13"/>
      <c r="L46" s="13"/>
      <c r="M46" s="13"/>
    </row>
    <row r="47" spans="1:13" ht="35.1" customHeight="1">
      <c r="A47" s="34" t="s">
        <v>105</v>
      </c>
      <c r="B47" s="34" t="s">
        <v>53</v>
      </c>
      <c r="C47" s="34">
        <v>77</v>
      </c>
      <c r="D47" s="34">
        <v>17</v>
      </c>
      <c r="E47" s="33">
        <f t="shared" si="5"/>
        <v>94</v>
      </c>
      <c r="F47" s="87">
        <v>4</v>
      </c>
      <c r="G47" s="87">
        <v>1</v>
      </c>
      <c r="H47" s="86">
        <f t="shared" si="6"/>
        <v>5</v>
      </c>
      <c r="I47" s="13"/>
      <c r="J47" s="13"/>
      <c r="K47" s="13"/>
      <c r="L47" s="13"/>
      <c r="M47" s="13"/>
    </row>
    <row r="48" spans="1:13" ht="35.1" customHeight="1">
      <c r="A48" s="34" t="s">
        <v>106</v>
      </c>
      <c r="B48" s="34" t="s">
        <v>53</v>
      </c>
      <c r="C48" s="34">
        <v>95</v>
      </c>
      <c r="D48" s="34">
        <v>18</v>
      </c>
      <c r="E48" s="33">
        <f t="shared" si="5"/>
        <v>113</v>
      </c>
      <c r="F48" s="87">
        <v>2</v>
      </c>
      <c r="G48" s="87">
        <v>0</v>
      </c>
      <c r="H48" s="86">
        <f t="shared" si="6"/>
        <v>2</v>
      </c>
      <c r="I48" s="13"/>
      <c r="J48" s="13"/>
      <c r="K48" s="13"/>
      <c r="L48" s="13"/>
      <c r="M48" s="13"/>
    </row>
    <row r="49" spans="1:13" ht="35.1" customHeight="1">
      <c r="A49" s="34" t="s">
        <v>107</v>
      </c>
      <c r="B49" s="34" t="s">
        <v>53</v>
      </c>
      <c r="C49" s="34">
        <v>71</v>
      </c>
      <c r="D49" s="34">
        <v>4</v>
      </c>
      <c r="E49" s="33">
        <f t="shared" si="5"/>
        <v>75</v>
      </c>
      <c r="F49" s="87">
        <v>1</v>
      </c>
      <c r="G49" s="87">
        <v>0</v>
      </c>
      <c r="H49" s="86">
        <f t="shared" si="6"/>
        <v>1</v>
      </c>
      <c r="I49" s="13"/>
      <c r="J49" s="13"/>
      <c r="K49" s="13"/>
      <c r="L49" s="13"/>
      <c r="M49" s="13"/>
    </row>
    <row r="50" spans="1:13" ht="35.1" customHeight="1">
      <c r="A50" s="34" t="s">
        <v>108</v>
      </c>
      <c r="B50" s="34" t="s">
        <v>53</v>
      </c>
      <c r="C50" s="34">
        <v>132</v>
      </c>
      <c r="D50" s="34">
        <v>20</v>
      </c>
      <c r="E50" s="33">
        <f t="shared" si="5"/>
        <v>152</v>
      </c>
      <c r="F50" s="87">
        <v>4</v>
      </c>
      <c r="G50" s="87">
        <v>3</v>
      </c>
      <c r="H50" s="86">
        <f t="shared" si="6"/>
        <v>7</v>
      </c>
      <c r="I50" s="13"/>
      <c r="J50" s="13"/>
      <c r="K50" s="13"/>
      <c r="L50" s="13"/>
      <c r="M50" s="13"/>
    </row>
    <row r="51" spans="1:13" ht="43.5" customHeight="1">
      <c r="A51" s="225" t="s">
        <v>109</v>
      </c>
      <c r="B51" s="225"/>
      <c r="C51" s="33">
        <f>SUM(C43:C50)</f>
        <v>1477</v>
      </c>
      <c r="D51" s="33">
        <f>SUM(D43:D50)</f>
        <v>281</v>
      </c>
      <c r="E51" s="33">
        <f t="shared" si="5"/>
        <v>1758</v>
      </c>
      <c r="F51" s="86">
        <f>SUM(F43:F50)</f>
        <v>69</v>
      </c>
      <c r="G51" s="86">
        <f>SUM(G43:G50)</f>
        <v>33</v>
      </c>
      <c r="H51" s="86">
        <f t="shared" si="6"/>
        <v>102</v>
      </c>
      <c r="I51" s="13"/>
      <c r="J51" s="13"/>
      <c r="K51" s="13"/>
      <c r="L51" s="13"/>
      <c r="M51" s="13"/>
    </row>
    <row r="52" spans="1:13" ht="51.75" customHeight="1">
      <c r="A52" s="225" t="s">
        <v>51</v>
      </c>
      <c r="B52" s="225"/>
      <c r="C52" s="33">
        <f>C42+C51</f>
        <v>5218</v>
      </c>
      <c r="D52" s="33">
        <f>D42+D51</f>
        <v>1669</v>
      </c>
      <c r="E52" s="33">
        <f t="shared" si="5"/>
        <v>6887</v>
      </c>
      <c r="F52" s="86">
        <f>F42+F51</f>
        <v>222</v>
      </c>
      <c r="G52" s="86">
        <f>G42+G51</f>
        <v>80</v>
      </c>
      <c r="H52" s="86">
        <f t="shared" si="6"/>
        <v>302</v>
      </c>
      <c r="I52" s="13"/>
      <c r="J52" s="13"/>
      <c r="K52" s="13"/>
      <c r="L52" s="13"/>
      <c r="M52" s="13"/>
    </row>
    <row r="53" spans="1:13">
      <c r="F53" s="13"/>
      <c r="G53" s="13"/>
      <c r="H53" s="13"/>
      <c r="I53" s="13"/>
      <c r="J53" s="13"/>
      <c r="K53" s="13"/>
      <c r="L53" s="13"/>
      <c r="M53" s="13"/>
    </row>
  </sheetData>
  <mergeCells count="20">
    <mergeCell ref="A52:B52"/>
    <mergeCell ref="A42:B42"/>
    <mergeCell ref="A51:B51"/>
    <mergeCell ref="A10:B10"/>
    <mergeCell ref="A11:B12"/>
    <mergeCell ref="A13:C13"/>
    <mergeCell ref="A32:B32"/>
    <mergeCell ref="A22:B22"/>
    <mergeCell ref="A31:B31"/>
    <mergeCell ref="G7:I7"/>
    <mergeCell ref="A14:H14"/>
    <mergeCell ref="A33:H33"/>
    <mergeCell ref="A6:I6"/>
    <mergeCell ref="A1:C1"/>
    <mergeCell ref="A2:C2"/>
    <mergeCell ref="A3:C3"/>
    <mergeCell ref="A9:B9"/>
    <mergeCell ref="A7:B8"/>
    <mergeCell ref="C7:C8"/>
    <mergeCell ref="D7:F7"/>
  </mergeCells>
  <printOptions horizontalCentered="1" verticalCentered="1"/>
  <pageMargins left="0" right="0.59055118110236227" top="0.35433070866141736" bottom="0" header="0" footer="0"/>
  <pageSetup paperSize="9" scale="62" orientation="portrait" r:id="rId1"/>
  <rowBreaks count="2" manualBreakCount="2">
    <brk id="13" max="16383" man="1"/>
    <brk id="3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5">
    <pageSetUpPr fitToPage="1"/>
  </sheetPr>
  <dimension ref="A1:Y135"/>
  <sheetViews>
    <sheetView rightToLeft="1" zoomScale="70" zoomScaleNormal="70" zoomScaleSheetLayoutView="40" workbookViewId="0">
      <selection activeCell="C13" sqref="A1:L132"/>
    </sheetView>
  </sheetViews>
  <sheetFormatPr defaultColWidth="9" defaultRowHeight="28.5" customHeight="1"/>
  <cols>
    <col min="1" max="1" width="9.25" style="73" customWidth="1"/>
    <col min="2" max="2" width="7.875" style="73" customWidth="1"/>
    <col min="3" max="3" width="39.375" style="67" bestFit="1" customWidth="1"/>
    <col min="4" max="8" width="8.625" style="75" customWidth="1"/>
    <col min="9" max="9" width="14.125" style="67" customWidth="1"/>
    <col min="10" max="12" width="9" style="67"/>
    <col min="13" max="14" width="0" style="67" hidden="1" customWidth="1"/>
    <col min="15" max="15" width="26.5" style="67" hidden="1" customWidth="1"/>
    <col min="16" max="16" width="12.375" style="67" hidden="1" customWidth="1"/>
    <col min="17" max="17" width="11.875" style="67" hidden="1" customWidth="1"/>
    <col min="18" max="19" width="9" style="67"/>
    <col min="20" max="20" width="15.625" style="67" customWidth="1"/>
    <col min="21" max="16384" width="9" style="67"/>
  </cols>
  <sheetData>
    <row r="1" spans="1:25" ht="28.5" customHeight="1">
      <c r="A1" s="268" t="s">
        <v>499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spans="1:25" ht="28.5" customHeight="1">
      <c r="A2" s="261" t="s">
        <v>186</v>
      </c>
      <c r="B2" s="261"/>
      <c r="C2" s="261" t="s">
        <v>187</v>
      </c>
      <c r="D2" s="261" t="s">
        <v>245</v>
      </c>
      <c r="E2" s="261"/>
      <c r="F2" s="261"/>
      <c r="G2" s="264" t="s">
        <v>2</v>
      </c>
      <c r="H2" s="264"/>
      <c r="I2" s="264"/>
      <c r="J2" s="264" t="s">
        <v>403</v>
      </c>
      <c r="K2" s="264"/>
      <c r="L2" s="264"/>
    </row>
    <row r="3" spans="1:25" ht="28.5" customHeight="1" thickBot="1">
      <c r="A3" s="261"/>
      <c r="B3" s="261"/>
      <c r="C3" s="261"/>
      <c r="D3" s="64" t="s">
        <v>334</v>
      </c>
      <c r="E3" s="64" t="s">
        <v>335</v>
      </c>
      <c r="F3" s="64" t="s">
        <v>251</v>
      </c>
      <c r="G3" s="64" t="s">
        <v>334</v>
      </c>
      <c r="H3" s="64" t="s">
        <v>335</v>
      </c>
      <c r="I3" s="64" t="s">
        <v>251</v>
      </c>
      <c r="J3" s="89" t="s">
        <v>334</v>
      </c>
      <c r="K3" s="89" t="s">
        <v>335</v>
      </c>
      <c r="L3" s="89" t="s">
        <v>251</v>
      </c>
    </row>
    <row r="4" spans="1:25" ht="28.5" customHeight="1">
      <c r="A4" s="265" t="s">
        <v>188</v>
      </c>
      <c r="B4" s="265"/>
      <c r="C4" s="65" t="s">
        <v>3</v>
      </c>
      <c r="D4" s="68">
        <v>81</v>
      </c>
      <c r="E4" s="68">
        <v>31</v>
      </c>
      <c r="F4" s="200">
        <f>D4+E4</f>
        <v>112</v>
      </c>
      <c r="G4" s="69">
        <v>667</v>
      </c>
      <c r="H4" s="69">
        <v>196</v>
      </c>
      <c r="I4" s="66">
        <f>SUM(G4:H4)</f>
        <v>863</v>
      </c>
      <c r="J4" s="69"/>
      <c r="K4" s="69"/>
      <c r="L4" s="90">
        <f>SUM(J4:K4)</f>
        <v>0</v>
      </c>
      <c r="N4" s="248" t="s">
        <v>447</v>
      </c>
      <c r="O4" s="248" t="s">
        <v>187</v>
      </c>
      <c r="P4" s="248" t="s">
        <v>448</v>
      </c>
      <c r="Q4" s="190" t="s">
        <v>449</v>
      </c>
      <c r="T4" s="247" t="s">
        <v>145</v>
      </c>
      <c r="U4" s="247"/>
      <c r="V4" s="211">
        <f>F9+F11+F17+F23+F34+F45+F46+F47+F48+F58+F85+F89+F91+F95+F98+F99+F103+F104+F111+F125</f>
        <v>681</v>
      </c>
      <c r="W4" s="211"/>
      <c r="X4" s="211"/>
      <c r="Y4" s="211">
        <f>I9+I11+I17+I23+I34+I45+I46+I47+I48+I58+I85+I89+I91+I95+I98+I99+I103+I104+I111+I125</f>
        <v>5486</v>
      </c>
    </row>
    <row r="5" spans="1:25" ht="28.5" customHeight="1" thickBot="1">
      <c r="A5" s="265"/>
      <c r="B5" s="265"/>
      <c r="C5" s="65" t="s">
        <v>110</v>
      </c>
      <c r="D5" s="68">
        <v>52</v>
      </c>
      <c r="E5" s="68">
        <v>25</v>
      </c>
      <c r="F5" s="200">
        <f t="shared" ref="F5:F53" si="0">D5+E5</f>
        <v>77</v>
      </c>
      <c r="G5" s="69">
        <v>366</v>
      </c>
      <c r="H5" s="69">
        <v>134</v>
      </c>
      <c r="I5" s="66">
        <f t="shared" ref="I5:I35" si="1">SUM(G5:H5)</f>
        <v>500</v>
      </c>
      <c r="J5" s="69"/>
      <c r="K5" s="69"/>
      <c r="L5" s="90">
        <f t="shared" ref="L5:L35" si="2">SUM(J5:K5)</f>
        <v>0</v>
      </c>
      <c r="N5" s="249"/>
      <c r="O5" s="249"/>
      <c r="P5" s="249"/>
      <c r="Q5" s="191" t="s">
        <v>450</v>
      </c>
      <c r="T5" s="247" t="s">
        <v>111</v>
      </c>
      <c r="U5" s="247"/>
      <c r="V5" s="203">
        <f>F7+F15+F24+F25+F33+F38+F39+F40+F54+F65+F75+F74+F79+F83+F87+F92+F102+F106+F109+F117+F124+F80+F116</f>
        <v>932</v>
      </c>
      <c r="W5" s="203"/>
      <c r="X5" s="203"/>
      <c r="Y5" s="203">
        <f>I7+I15+I24+I25+I33+I38+I39+I40+I54+I65+I75+I74+I79+I83+I87+I92+I102+I106+I109+I117+I124+I80+I116</f>
        <v>5495</v>
      </c>
    </row>
    <row r="6" spans="1:25" ht="28.5" customHeight="1" thickBot="1">
      <c r="A6" s="265"/>
      <c r="B6" s="265"/>
      <c r="C6" s="65" t="s">
        <v>10</v>
      </c>
      <c r="D6" s="68">
        <v>68</v>
      </c>
      <c r="E6" s="68">
        <v>73</v>
      </c>
      <c r="F6" s="200">
        <f t="shared" si="0"/>
        <v>141</v>
      </c>
      <c r="G6" s="69">
        <v>210</v>
      </c>
      <c r="H6" s="69">
        <v>302</v>
      </c>
      <c r="I6" s="66">
        <f t="shared" si="1"/>
        <v>512</v>
      </c>
      <c r="J6" s="69"/>
      <c r="K6" s="69"/>
      <c r="L6" s="90">
        <f t="shared" si="2"/>
        <v>0</v>
      </c>
      <c r="N6" s="248" t="s">
        <v>451</v>
      </c>
      <c r="O6" s="193" t="s">
        <v>3</v>
      </c>
      <c r="P6" s="191">
        <v>112</v>
      </c>
      <c r="Q6" s="250">
        <v>287</v>
      </c>
      <c r="T6" s="247" t="s">
        <v>500</v>
      </c>
      <c r="U6" s="247"/>
      <c r="V6" s="209">
        <f>F14+F16+F26+F32+F41+F42+F43+F44+F49+F76+F88+F93+F96+F100+F105+F110+F123+F84</f>
        <v>301</v>
      </c>
      <c r="W6" s="209"/>
      <c r="X6" s="209"/>
      <c r="Y6" s="209">
        <f>I14+I16+I26+I32+I41+I42+I43+I44+I49+I76+I88+I93+I96+I100+I105+I110+I123+I84</f>
        <v>2881</v>
      </c>
    </row>
    <row r="7" spans="1:25" ht="28.5" customHeight="1" thickBot="1">
      <c r="A7" s="265"/>
      <c r="B7" s="265"/>
      <c r="C7" s="65" t="s">
        <v>111</v>
      </c>
      <c r="D7" s="68">
        <v>93</v>
      </c>
      <c r="E7" s="68">
        <v>27</v>
      </c>
      <c r="F7" s="202">
        <f t="shared" si="0"/>
        <v>120</v>
      </c>
      <c r="G7" s="69">
        <v>532</v>
      </c>
      <c r="H7" s="69">
        <v>155</v>
      </c>
      <c r="I7" s="66">
        <f t="shared" si="1"/>
        <v>687</v>
      </c>
      <c r="J7" s="69"/>
      <c r="K7" s="69"/>
      <c r="L7" s="90">
        <f t="shared" si="2"/>
        <v>0</v>
      </c>
      <c r="N7" s="253"/>
      <c r="O7" s="193" t="s">
        <v>130</v>
      </c>
      <c r="P7" s="191">
        <v>76</v>
      </c>
      <c r="Q7" s="251"/>
      <c r="T7" s="247" t="s">
        <v>501</v>
      </c>
      <c r="U7" s="247"/>
      <c r="V7" s="201">
        <f>F4+F5+F6+F8+F22+F29+F30+F31+F37+F36+F62+F63+F64+F67+F108+F115+F120+F121+F122</f>
        <v>2027</v>
      </c>
      <c r="W7" s="201"/>
      <c r="X7" s="201"/>
      <c r="Y7" s="201">
        <f>I4+I5+I6+I8+I22+I29+I30+I31+I37+I36+I62+I63+I64+I67+I108+I115+I120+I121+I122</f>
        <v>11378</v>
      </c>
    </row>
    <row r="8" spans="1:25" ht="28.5" customHeight="1" thickBot="1">
      <c r="A8" s="265"/>
      <c r="B8" s="265"/>
      <c r="C8" s="65" t="s">
        <v>45</v>
      </c>
      <c r="D8" s="68">
        <v>0</v>
      </c>
      <c r="E8" s="68">
        <v>0</v>
      </c>
      <c r="F8" s="200">
        <f t="shared" si="0"/>
        <v>0</v>
      </c>
      <c r="G8" s="69">
        <v>37</v>
      </c>
      <c r="H8" s="69">
        <v>74</v>
      </c>
      <c r="I8" s="66">
        <f t="shared" si="1"/>
        <v>111</v>
      </c>
      <c r="J8" s="69"/>
      <c r="K8" s="69"/>
      <c r="L8" s="90">
        <f t="shared" si="2"/>
        <v>0</v>
      </c>
      <c r="N8" s="253"/>
      <c r="O8" s="193" t="s">
        <v>10</v>
      </c>
      <c r="P8" s="191">
        <v>141</v>
      </c>
      <c r="Q8" s="251"/>
      <c r="T8" s="247" t="s">
        <v>502</v>
      </c>
      <c r="U8" s="247"/>
      <c r="V8" s="67">
        <f>F10+F12+F18+F19+F20+F27+F50+F51+F52+F68+F77+F81+F112+F113+F118+F127+F128+F129+F130</f>
        <v>1584</v>
      </c>
      <c r="Y8" s="67">
        <f>I10+I12+I18+I19+I20+I27+I50+I51+I52+I68+I77+I81+I112+I113+I118+I127+I128+I129+I130</f>
        <v>4896</v>
      </c>
    </row>
    <row r="9" spans="1:25" ht="28.5" customHeight="1" thickBot="1">
      <c r="A9" s="265"/>
      <c r="B9" s="265"/>
      <c r="C9" s="65" t="s">
        <v>115</v>
      </c>
      <c r="D9" s="68">
        <v>0</v>
      </c>
      <c r="E9" s="68">
        <v>0</v>
      </c>
      <c r="F9" s="210">
        <f t="shared" si="0"/>
        <v>0</v>
      </c>
      <c r="G9" s="69">
        <v>6</v>
      </c>
      <c r="H9" s="69">
        <v>0</v>
      </c>
      <c r="I9" s="66">
        <f t="shared" si="1"/>
        <v>6</v>
      </c>
      <c r="J9" s="69"/>
      <c r="K9" s="69"/>
      <c r="L9" s="90">
        <f t="shared" si="2"/>
        <v>0</v>
      </c>
      <c r="N9" s="253"/>
      <c r="O9" s="193" t="s">
        <v>452</v>
      </c>
      <c r="P9" s="191">
        <v>32</v>
      </c>
      <c r="Q9" s="251"/>
    </row>
    <row r="10" spans="1:25" ht="28.5" customHeight="1" thickBot="1">
      <c r="A10" s="265"/>
      <c r="B10" s="265"/>
      <c r="C10" s="35" t="s">
        <v>112</v>
      </c>
      <c r="D10" s="68">
        <v>0</v>
      </c>
      <c r="E10" s="68">
        <v>0</v>
      </c>
      <c r="F10" s="212">
        <f t="shared" si="0"/>
        <v>0</v>
      </c>
      <c r="G10" s="69">
        <v>61</v>
      </c>
      <c r="H10" s="69">
        <v>27</v>
      </c>
      <c r="I10" s="66">
        <f t="shared" si="1"/>
        <v>88</v>
      </c>
      <c r="J10" s="69"/>
      <c r="K10" s="69"/>
      <c r="L10" s="90">
        <f t="shared" si="2"/>
        <v>0</v>
      </c>
      <c r="N10" s="253"/>
      <c r="O10" s="193" t="s">
        <v>453</v>
      </c>
      <c r="P10" s="191">
        <v>33</v>
      </c>
      <c r="Q10" s="251"/>
    </row>
    <row r="11" spans="1:25" ht="28.5" customHeight="1" thickBot="1">
      <c r="A11" s="265"/>
      <c r="B11" s="265"/>
      <c r="C11" s="35" t="s">
        <v>113</v>
      </c>
      <c r="D11" s="68">
        <v>48</v>
      </c>
      <c r="E11" s="68">
        <v>16</v>
      </c>
      <c r="F11" s="210">
        <f t="shared" si="0"/>
        <v>64</v>
      </c>
      <c r="G11" s="69">
        <v>260</v>
      </c>
      <c r="H11" s="69">
        <v>94</v>
      </c>
      <c r="I11" s="66">
        <f t="shared" si="1"/>
        <v>354</v>
      </c>
      <c r="J11" s="69"/>
      <c r="K11" s="69"/>
      <c r="L11" s="90">
        <f t="shared" si="2"/>
        <v>0</v>
      </c>
      <c r="N11" s="253"/>
      <c r="O11" s="193" t="s">
        <v>454</v>
      </c>
      <c r="P11" s="191">
        <v>16</v>
      </c>
      <c r="Q11" s="251"/>
    </row>
    <row r="12" spans="1:25" ht="28.5" customHeight="1" thickBot="1">
      <c r="A12" s="265"/>
      <c r="B12" s="265"/>
      <c r="C12" s="65" t="s">
        <v>114</v>
      </c>
      <c r="D12" s="68">
        <v>20</v>
      </c>
      <c r="E12" s="68">
        <v>11</v>
      </c>
      <c r="F12" s="212">
        <f t="shared" si="0"/>
        <v>31</v>
      </c>
      <c r="G12" s="69">
        <v>88</v>
      </c>
      <c r="H12" s="69">
        <v>78</v>
      </c>
      <c r="I12" s="66">
        <f t="shared" si="1"/>
        <v>166</v>
      </c>
      <c r="J12" s="69"/>
      <c r="K12" s="69"/>
      <c r="L12" s="90">
        <f t="shared" si="2"/>
        <v>0</v>
      </c>
      <c r="N12" s="253"/>
      <c r="O12" s="193" t="s">
        <v>194</v>
      </c>
      <c r="P12" s="191">
        <v>54</v>
      </c>
      <c r="Q12" s="251"/>
    </row>
    <row r="13" spans="1:25" ht="28.5" customHeight="1" thickBot="1">
      <c r="A13" s="265"/>
      <c r="B13" s="265"/>
      <c r="C13" s="66" t="s">
        <v>51</v>
      </c>
      <c r="D13" s="66">
        <f t="shared" ref="D13:H13" si="3">SUM(D4:D12)</f>
        <v>362</v>
      </c>
      <c r="E13" s="66">
        <f t="shared" si="3"/>
        <v>183</v>
      </c>
      <c r="F13" s="66">
        <f t="shared" si="0"/>
        <v>545</v>
      </c>
      <c r="G13" s="66">
        <f t="shared" si="3"/>
        <v>2227</v>
      </c>
      <c r="H13" s="66">
        <f t="shared" si="3"/>
        <v>1060</v>
      </c>
      <c r="I13" s="66">
        <f t="shared" si="1"/>
        <v>3287</v>
      </c>
      <c r="J13" s="90">
        <f t="shared" ref="J13:K13" si="4">SUM(J4:J12)</f>
        <v>0</v>
      </c>
      <c r="K13" s="90">
        <f t="shared" si="4"/>
        <v>0</v>
      </c>
      <c r="L13" s="90">
        <f t="shared" si="2"/>
        <v>0</v>
      </c>
      <c r="N13" s="253"/>
      <c r="O13" s="193" t="s">
        <v>455</v>
      </c>
      <c r="P13" s="191">
        <v>4</v>
      </c>
      <c r="Q13" s="251"/>
    </row>
    <row r="14" spans="1:25" ht="28.5" customHeight="1" thickBot="1">
      <c r="A14" s="265" t="s">
        <v>116</v>
      </c>
      <c r="B14" s="265" t="s">
        <v>189</v>
      </c>
      <c r="C14" s="65" t="s">
        <v>190</v>
      </c>
      <c r="D14" s="65">
        <v>18</v>
      </c>
      <c r="E14" s="65">
        <v>9</v>
      </c>
      <c r="F14" s="204">
        <f t="shared" si="0"/>
        <v>27</v>
      </c>
      <c r="G14" s="65">
        <v>50</v>
      </c>
      <c r="H14" s="65">
        <v>20</v>
      </c>
      <c r="I14" s="66">
        <f t="shared" si="1"/>
        <v>70</v>
      </c>
      <c r="J14" s="88"/>
      <c r="K14" s="88"/>
      <c r="L14" s="90">
        <f t="shared" si="2"/>
        <v>0</v>
      </c>
      <c r="N14" s="253"/>
      <c r="O14" s="193" t="s">
        <v>456</v>
      </c>
      <c r="P14" s="191">
        <v>2</v>
      </c>
      <c r="Q14" s="251"/>
    </row>
    <row r="15" spans="1:25" ht="28.5" customHeight="1" thickBot="1">
      <c r="A15" s="265"/>
      <c r="B15" s="265"/>
      <c r="C15" s="65" t="s">
        <v>191</v>
      </c>
      <c r="D15" s="65">
        <v>25</v>
      </c>
      <c r="E15" s="65">
        <v>7</v>
      </c>
      <c r="F15" s="202">
        <f t="shared" si="0"/>
        <v>32</v>
      </c>
      <c r="G15" s="65">
        <v>72</v>
      </c>
      <c r="H15" s="65">
        <v>19</v>
      </c>
      <c r="I15" s="66">
        <f t="shared" si="1"/>
        <v>91</v>
      </c>
      <c r="J15" s="88"/>
      <c r="K15" s="88"/>
      <c r="L15" s="90">
        <f t="shared" si="2"/>
        <v>0</v>
      </c>
      <c r="N15" s="249"/>
      <c r="O15" s="193" t="s">
        <v>457</v>
      </c>
      <c r="P15" s="191">
        <v>68</v>
      </c>
      <c r="Q15" s="252"/>
    </row>
    <row r="16" spans="1:25" ht="28.5" customHeight="1" thickBot="1">
      <c r="A16" s="265"/>
      <c r="B16" s="265"/>
      <c r="C16" s="65" t="s">
        <v>192</v>
      </c>
      <c r="D16" s="65"/>
      <c r="E16" s="65"/>
      <c r="F16" s="204">
        <f t="shared" si="0"/>
        <v>0</v>
      </c>
      <c r="G16" s="65"/>
      <c r="H16" s="65"/>
      <c r="I16" s="66">
        <f t="shared" si="1"/>
        <v>0</v>
      </c>
      <c r="J16" s="88"/>
      <c r="K16" s="88"/>
      <c r="L16" s="90">
        <f t="shared" si="2"/>
        <v>0</v>
      </c>
      <c r="N16" s="254" t="s">
        <v>458</v>
      </c>
      <c r="O16" s="194" t="s">
        <v>3</v>
      </c>
      <c r="P16" s="191">
        <v>111</v>
      </c>
      <c r="Q16" s="250">
        <v>201</v>
      </c>
    </row>
    <row r="17" spans="1:17" ht="28.5" customHeight="1" thickBot="1">
      <c r="A17" s="265"/>
      <c r="B17" s="265" t="s">
        <v>193</v>
      </c>
      <c r="C17" s="35" t="s">
        <v>194</v>
      </c>
      <c r="D17" s="65">
        <v>40</v>
      </c>
      <c r="E17" s="65">
        <v>11</v>
      </c>
      <c r="F17" s="210">
        <f t="shared" si="0"/>
        <v>51</v>
      </c>
      <c r="G17" s="65">
        <v>143</v>
      </c>
      <c r="H17" s="65">
        <v>40</v>
      </c>
      <c r="I17" s="66">
        <f t="shared" si="1"/>
        <v>183</v>
      </c>
      <c r="J17" s="88"/>
      <c r="K17" s="88"/>
      <c r="L17" s="90">
        <f t="shared" si="2"/>
        <v>0</v>
      </c>
      <c r="N17" s="255"/>
      <c r="O17" s="194" t="s">
        <v>130</v>
      </c>
      <c r="P17" s="191">
        <v>103</v>
      </c>
      <c r="Q17" s="251"/>
    </row>
    <row r="18" spans="1:17" ht="28.5" customHeight="1" thickBot="1">
      <c r="A18" s="265"/>
      <c r="B18" s="265"/>
      <c r="C18" s="35" t="s">
        <v>195</v>
      </c>
      <c r="D18" s="65"/>
      <c r="E18" s="65"/>
      <c r="F18" s="212">
        <f t="shared" si="0"/>
        <v>0</v>
      </c>
      <c r="G18" s="65">
        <v>11</v>
      </c>
      <c r="H18" s="65">
        <v>4</v>
      </c>
      <c r="I18" s="66">
        <f t="shared" si="1"/>
        <v>15</v>
      </c>
      <c r="J18" s="88"/>
      <c r="K18" s="88"/>
      <c r="L18" s="90">
        <f t="shared" si="2"/>
        <v>0</v>
      </c>
      <c r="N18" s="255"/>
      <c r="O18" s="194" t="s">
        <v>10</v>
      </c>
      <c r="P18" s="191">
        <v>80</v>
      </c>
      <c r="Q18" s="251"/>
    </row>
    <row r="19" spans="1:17" ht="28.5" customHeight="1" thickBot="1">
      <c r="A19" s="265"/>
      <c r="B19" s="265"/>
      <c r="C19" s="35" t="s">
        <v>196</v>
      </c>
      <c r="D19" s="65"/>
      <c r="E19" s="65"/>
      <c r="F19" s="212">
        <f t="shared" si="0"/>
        <v>0</v>
      </c>
      <c r="G19" s="65">
        <v>25</v>
      </c>
      <c r="H19" s="65">
        <v>9</v>
      </c>
      <c r="I19" s="66">
        <f t="shared" si="1"/>
        <v>34</v>
      </c>
      <c r="J19" s="88"/>
      <c r="K19" s="88"/>
      <c r="L19" s="90">
        <f t="shared" si="2"/>
        <v>0</v>
      </c>
      <c r="N19" s="255"/>
      <c r="O19" s="194" t="s">
        <v>459</v>
      </c>
      <c r="P19" s="191">
        <v>33</v>
      </c>
      <c r="Q19" s="251"/>
    </row>
    <row r="20" spans="1:17" ht="35.25" customHeight="1" thickBot="1">
      <c r="A20" s="265"/>
      <c r="B20" s="269" t="s">
        <v>252</v>
      </c>
      <c r="C20" s="269"/>
      <c r="D20" s="65">
        <v>9</v>
      </c>
      <c r="E20" s="65">
        <v>18</v>
      </c>
      <c r="F20" s="212">
        <f t="shared" si="0"/>
        <v>27</v>
      </c>
      <c r="G20" s="65">
        <v>70</v>
      </c>
      <c r="H20" s="65">
        <v>105</v>
      </c>
      <c r="I20" s="66">
        <f t="shared" si="1"/>
        <v>175</v>
      </c>
      <c r="J20" s="88"/>
      <c r="K20" s="88"/>
      <c r="L20" s="90">
        <f t="shared" si="2"/>
        <v>0</v>
      </c>
      <c r="N20" s="255"/>
      <c r="O20" s="194" t="s">
        <v>460</v>
      </c>
      <c r="P20" s="191">
        <v>30</v>
      </c>
      <c r="Q20" s="251"/>
    </row>
    <row r="21" spans="1:17" ht="28.5" customHeight="1" thickBot="1">
      <c r="A21" s="265"/>
      <c r="B21" s="264" t="s">
        <v>51</v>
      </c>
      <c r="C21" s="264"/>
      <c r="D21" s="66">
        <f t="shared" ref="D21:H21" si="5">SUM(D14:D20)</f>
        <v>92</v>
      </c>
      <c r="E21" s="66">
        <f t="shared" si="5"/>
        <v>45</v>
      </c>
      <c r="F21" s="66">
        <f t="shared" si="0"/>
        <v>137</v>
      </c>
      <c r="G21" s="66">
        <f t="shared" si="5"/>
        <v>371</v>
      </c>
      <c r="H21" s="66">
        <f t="shared" si="5"/>
        <v>197</v>
      </c>
      <c r="I21" s="66">
        <f t="shared" si="1"/>
        <v>568</v>
      </c>
      <c r="J21" s="90">
        <f t="shared" ref="J21:K21" si="6">SUM(J14:J20)</f>
        <v>0</v>
      </c>
      <c r="K21" s="90">
        <f t="shared" si="6"/>
        <v>0</v>
      </c>
      <c r="L21" s="90">
        <f t="shared" si="2"/>
        <v>0</v>
      </c>
      <c r="N21" s="256"/>
      <c r="O21" s="194" t="s">
        <v>194</v>
      </c>
      <c r="P21" s="191">
        <v>50</v>
      </c>
      <c r="Q21" s="252"/>
    </row>
    <row r="22" spans="1:17" ht="28.5" customHeight="1" thickBot="1">
      <c r="A22" s="265" t="s">
        <v>118</v>
      </c>
      <c r="B22" s="265"/>
      <c r="C22" s="65" t="s">
        <v>10</v>
      </c>
      <c r="D22" s="70">
        <v>104</v>
      </c>
      <c r="E22" s="70">
        <v>143</v>
      </c>
      <c r="F22" s="200">
        <f t="shared" si="0"/>
        <v>247</v>
      </c>
      <c r="G22" s="69">
        <v>413</v>
      </c>
      <c r="H22" s="69">
        <v>643</v>
      </c>
      <c r="I22" s="66">
        <f t="shared" si="1"/>
        <v>1056</v>
      </c>
      <c r="J22" s="69"/>
      <c r="K22" s="69"/>
      <c r="L22" s="90">
        <f t="shared" si="2"/>
        <v>0</v>
      </c>
      <c r="N22" s="248" t="s">
        <v>461</v>
      </c>
      <c r="O22" s="193" t="s">
        <v>10</v>
      </c>
      <c r="P22" s="191">
        <v>14</v>
      </c>
      <c r="Q22" s="250"/>
    </row>
    <row r="23" spans="1:17" ht="28.5" customHeight="1" thickBot="1">
      <c r="A23" s="265"/>
      <c r="B23" s="265"/>
      <c r="C23" s="35" t="s">
        <v>103</v>
      </c>
      <c r="D23" s="70">
        <v>76</v>
      </c>
      <c r="E23" s="70">
        <v>32</v>
      </c>
      <c r="F23" s="210">
        <f t="shared" si="0"/>
        <v>108</v>
      </c>
      <c r="G23" s="69">
        <v>435</v>
      </c>
      <c r="H23" s="69">
        <v>169</v>
      </c>
      <c r="I23" s="66">
        <f t="shared" si="1"/>
        <v>604</v>
      </c>
      <c r="J23" s="69"/>
      <c r="K23" s="69"/>
      <c r="L23" s="90">
        <f t="shared" si="2"/>
        <v>0</v>
      </c>
      <c r="N23" s="253"/>
      <c r="O23" s="193" t="s">
        <v>194</v>
      </c>
      <c r="P23" s="191">
        <v>15</v>
      </c>
      <c r="Q23" s="251"/>
    </row>
    <row r="24" spans="1:17" ht="28.5" customHeight="1" thickBot="1">
      <c r="A24" s="265"/>
      <c r="B24" s="265"/>
      <c r="C24" s="65" t="s">
        <v>121</v>
      </c>
      <c r="D24" s="70">
        <v>52</v>
      </c>
      <c r="E24" s="70">
        <v>5</v>
      </c>
      <c r="F24" s="202">
        <f t="shared" si="0"/>
        <v>57</v>
      </c>
      <c r="G24" s="69">
        <v>309</v>
      </c>
      <c r="H24" s="69">
        <v>19</v>
      </c>
      <c r="I24" s="66">
        <f t="shared" si="1"/>
        <v>328</v>
      </c>
      <c r="J24" s="69"/>
      <c r="K24" s="69"/>
      <c r="L24" s="90">
        <f t="shared" si="2"/>
        <v>0</v>
      </c>
      <c r="N24" s="253"/>
      <c r="O24" s="193" t="s">
        <v>462</v>
      </c>
      <c r="P24" s="191">
        <v>4</v>
      </c>
      <c r="Q24" s="251"/>
    </row>
    <row r="25" spans="1:17" ht="28.5" customHeight="1" thickBot="1">
      <c r="A25" s="265"/>
      <c r="B25" s="265"/>
      <c r="C25" s="65" t="s">
        <v>120</v>
      </c>
      <c r="D25" s="70">
        <v>53</v>
      </c>
      <c r="E25" s="70">
        <v>26</v>
      </c>
      <c r="F25" s="202">
        <f t="shared" si="0"/>
        <v>79</v>
      </c>
      <c r="G25" s="69">
        <v>245</v>
      </c>
      <c r="H25" s="69">
        <v>144</v>
      </c>
      <c r="I25" s="66">
        <f t="shared" si="1"/>
        <v>389</v>
      </c>
      <c r="J25" s="69"/>
      <c r="K25" s="69"/>
      <c r="L25" s="90">
        <f t="shared" si="2"/>
        <v>0</v>
      </c>
      <c r="N25" s="249"/>
      <c r="O25" s="193" t="s">
        <v>457</v>
      </c>
      <c r="P25" s="191">
        <v>2</v>
      </c>
      <c r="Q25" s="252"/>
    </row>
    <row r="26" spans="1:17" ht="28.5" customHeight="1" thickBot="1">
      <c r="A26" s="265"/>
      <c r="B26" s="265"/>
      <c r="C26" s="65" t="s">
        <v>119</v>
      </c>
      <c r="D26" s="70">
        <v>56</v>
      </c>
      <c r="E26" s="70">
        <v>8</v>
      </c>
      <c r="F26" s="204">
        <f t="shared" si="0"/>
        <v>64</v>
      </c>
      <c r="G26" s="69">
        <v>377</v>
      </c>
      <c r="H26" s="69">
        <v>64</v>
      </c>
      <c r="I26" s="66">
        <f t="shared" si="1"/>
        <v>441</v>
      </c>
      <c r="J26" s="69"/>
      <c r="K26" s="69"/>
      <c r="L26" s="90">
        <f t="shared" si="2"/>
        <v>0</v>
      </c>
      <c r="N26" s="254" t="s">
        <v>463</v>
      </c>
      <c r="O26" s="193" t="s">
        <v>10</v>
      </c>
      <c r="P26" s="191"/>
      <c r="Q26" s="250"/>
    </row>
    <row r="27" spans="1:17" ht="28.5" customHeight="1" thickBot="1">
      <c r="A27" s="265"/>
      <c r="B27" s="265"/>
      <c r="C27" s="65" t="s">
        <v>122</v>
      </c>
      <c r="D27" s="70">
        <v>42</v>
      </c>
      <c r="E27" s="70">
        <v>32</v>
      </c>
      <c r="F27" s="212">
        <f t="shared" si="0"/>
        <v>74</v>
      </c>
      <c r="G27" s="69">
        <v>149</v>
      </c>
      <c r="H27" s="69">
        <v>127</v>
      </c>
      <c r="I27" s="66">
        <f t="shared" si="1"/>
        <v>276</v>
      </c>
      <c r="J27" s="69"/>
      <c r="K27" s="69"/>
      <c r="L27" s="90">
        <f t="shared" si="2"/>
        <v>0</v>
      </c>
      <c r="N27" s="255"/>
      <c r="O27" s="193" t="s">
        <v>194</v>
      </c>
      <c r="P27" s="191">
        <v>6</v>
      </c>
      <c r="Q27" s="251"/>
    </row>
    <row r="28" spans="1:17" ht="28.5" customHeight="1" thickBot="1">
      <c r="A28" s="265"/>
      <c r="B28" s="265"/>
      <c r="C28" s="66" t="s">
        <v>51</v>
      </c>
      <c r="D28" s="66">
        <f>SUM(D22:D27)</f>
        <v>383</v>
      </c>
      <c r="E28" s="66">
        <f>SUM(E22:E27)</f>
        <v>246</v>
      </c>
      <c r="F28" s="66">
        <f t="shared" si="0"/>
        <v>629</v>
      </c>
      <c r="G28" s="66">
        <f>SUM(G22:G27)</f>
        <v>1928</v>
      </c>
      <c r="H28" s="66">
        <f>SUM(H22:H27)</f>
        <v>1166</v>
      </c>
      <c r="I28" s="66">
        <f t="shared" si="1"/>
        <v>3094</v>
      </c>
      <c r="J28" s="90">
        <f>SUM(J22:J27)</f>
        <v>0</v>
      </c>
      <c r="K28" s="90">
        <f>SUM(K22:K27)</f>
        <v>0</v>
      </c>
      <c r="L28" s="90">
        <f t="shared" si="2"/>
        <v>0</v>
      </c>
      <c r="N28" s="255"/>
      <c r="O28" s="193" t="s">
        <v>457</v>
      </c>
      <c r="P28" s="191">
        <v>7</v>
      </c>
      <c r="Q28" s="251"/>
    </row>
    <row r="29" spans="1:17" ht="28.5" customHeight="1" thickBot="1">
      <c r="A29" s="263" t="s">
        <v>123</v>
      </c>
      <c r="B29" s="263"/>
      <c r="C29" s="65" t="s">
        <v>3</v>
      </c>
      <c r="D29" s="70">
        <v>89</v>
      </c>
      <c r="E29" s="70">
        <v>22</v>
      </c>
      <c r="F29" s="200">
        <f t="shared" si="0"/>
        <v>111</v>
      </c>
      <c r="G29" s="69">
        <v>670</v>
      </c>
      <c r="H29" s="69">
        <v>212</v>
      </c>
      <c r="I29" s="66">
        <f t="shared" si="1"/>
        <v>882</v>
      </c>
      <c r="J29" s="69"/>
      <c r="K29" s="69"/>
      <c r="L29" s="90">
        <f t="shared" si="2"/>
        <v>0</v>
      </c>
      <c r="N29" s="255"/>
      <c r="O29" s="193" t="s">
        <v>464</v>
      </c>
      <c r="P29" s="191">
        <v>8</v>
      </c>
      <c r="Q29" s="251"/>
    </row>
    <row r="30" spans="1:17" ht="28.5" customHeight="1" thickBot="1">
      <c r="A30" s="263"/>
      <c r="B30" s="263"/>
      <c r="C30" s="65" t="s">
        <v>124</v>
      </c>
      <c r="D30" s="70">
        <v>86</v>
      </c>
      <c r="E30" s="70">
        <v>17</v>
      </c>
      <c r="F30" s="200">
        <f t="shared" si="0"/>
        <v>103</v>
      </c>
      <c r="G30" s="69">
        <v>584</v>
      </c>
      <c r="H30" s="69">
        <v>214</v>
      </c>
      <c r="I30" s="66">
        <f t="shared" si="1"/>
        <v>798</v>
      </c>
      <c r="J30" s="69"/>
      <c r="K30" s="69"/>
      <c r="L30" s="90">
        <f t="shared" si="2"/>
        <v>0</v>
      </c>
      <c r="N30" s="256"/>
      <c r="O30" s="193" t="s">
        <v>462</v>
      </c>
      <c r="P30" s="191">
        <v>0</v>
      </c>
      <c r="Q30" s="252"/>
    </row>
    <row r="31" spans="1:17" ht="28.5" customHeight="1" thickBot="1">
      <c r="A31" s="263"/>
      <c r="B31" s="263"/>
      <c r="C31" s="65" t="s">
        <v>125</v>
      </c>
      <c r="D31" s="70">
        <v>48</v>
      </c>
      <c r="E31" s="70">
        <v>32</v>
      </c>
      <c r="F31" s="200">
        <f t="shared" si="0"/>
        <v>80</v>
      </c>
      <c r="G31" s="69">
        <v>403</v>
      </c>
      <c r="H31" s="69">
        <v>427</v>
      </c>
      <c r="I31" s="66">
        <f t="shared" si="1"/>
        <v>830</v>
      </c>
      <c r="J31" s="69"/>
      <c r="K31" s="69"/>
      <c r="L31" s="90">
        <f t="shared" si="2"/>
        <v>0</v>
      </c>
      <c r="N31" s="248" t="s">
        <v>465</v>
      </c>
      <c r="O31" s="194" t="s">
        <v>3</v>
      </c>
      <c r="P31" s="191">
        <v>46</v>
      </c>
      <c r="Q31" s="250">
        <v>150</v>
      </c>
    </row>
    <row r="32" spans="1:17" ht="28.5" customHeight="1" thickBot="1">
      <c r="A32" s="263"/>
      <c r="B32" s="263"/>
      <c r="C32" s="65" t="s">
        <v>126</v>
      </c>
      <c r="D32" s="70">
        <v>31</v>
      </c>
      <c r="E32" s="70">
        <v>2</v>
      </c>
      <c r="F32" s="204">
        <f t="shared" si="0"/>
        <v>33</v>
      </c>
      <c r="G32" s="69">
        <v>283</v>
      </c>
      <c r="H32" s="69">
        <v>65</v>
      </c>
      <c r="I32" s="66">
        <f t="shared" si="1"/>
        <v>348</v>
      </c>
      <c r="J32" s="69"/>
      <c r="K32" s="69"/>
      <c r="L32" s="90">
        <f t="shared" si="2"/>
        <v>0</v>
      </c>
      <c r="N32" s="253"/>
      <c r="O32" s="194" t="s">
        <v>130</v>
      </c>
      <c r="P32" s="191">
        <v>142</v>
      </c>
      <c r="Q32" s="251"/>
    </row>
    <row r="33" spans="1:17" ht="28.5" customHeight="1" thickBot="1">
      <c r="A33" s="263"/>
      <c r="B33" s="263"/>
      <c r="C33" s="65" t="s">
        <v>127</v>
      </c>
      <c r="D33" s="70">
        <v>27</v>
      </c>
      <c r="E33" s="70">
        <v>3</v>
      </c>
      <c r="F33" s="202">
        <f t="shared" si="0"/>
        <v>30</v>
      </c>
      <c r="G33" s="69">
        <v>412</v>
      </c>
      <c r="H33" s="69">
        <v>17</v>
      </c>
      <c r="I33" s="66">
        <f t="shared" si="1"/>
        <v>429</v>
      </c>
      <c r="J33" s="69"/>
      <c r="K33" s="69"/>
      <c r="L33" s="90">
        <f t="shared" si="2"/>
        <v>0</v>
      </c>
      <c r="N33" s="253"/>
      <c r="O33" s="194" t="s">
        <v>10</v>
      </c>
      <c r="P33" s="191">
        <v>142</v>
      </c>
      <c r="Q33" s="251"/>
    </row>
    <row r="34" spans="1:17" ht="28.5" customHeight="1" thickBot="1">
      <c r="A34" s="263"/>
      <c r="B34" s="263"/>
      <c r="C34" s="35" t="s">
        <v>128</v>
      </c>
      <c r="D34" s="70">
        <v>43</v>
      </c>
      <c r="E34" s="70">
        <v>7</v>
      </c>
      <c r="F34" s="210">
        <f t="shared" si="0"/>
        <v>50</v>
      </c>
      <c r="G34" s="69">
        <v>577</v>
      </c>
      <c r="H34" s="69">
        <v>177</v>
      </c>
      <c r="I34" s="66">
        <f t="shared" si="1"/>
        <v>754</v>
      </c>
      <c r="J34" s="69"/>
      <c r="K34" s="69"/>
      <c r="L34" s="90">
        <f t="shared" si="2"/>
        <v>0</v>
      </c>
      <c r="N34" s="249"/>
      <c r="O34" s="194" t="s">
        <v>367</v>
      </c>
      <c r="P34" s="191">
        <v>24</v>
      </c>
      <c r="Q34" s="252"/>
    </row>
    <row r="35" spans="1:17" ht="28.5" customHeight="1" thickBot="1">
      <c r="A35" s="263"/>
      <c r="B35" s="263"/>
      <c r="C35" s="66" t="s">
        <v>51</v>
      </c>
      <c r="D35" s="66">
        <f>SUM(D29:D34)</f>
        <v>324</v>
      </c>
      <c r="E35" s="66">
        <f>SUM(E29:E34)</f>
        <v>83</v>
      </c>
      <c r="F35" s="66">
        <f t="shared" si="0"/>
        <v>407</v>
      </c>
      <c r="G35" s="66">
        <f>SUM(G29:G34)</f>
        <v>2929</v>
      </c>
      <c r="H35" s="66">
        <f>SUM(H29:H34)</f>
        <v>1112</v>
      </c>
      <c r="I35" s="66">
        <f t="shared" si="1"/>
        <v>4041</v>
      </c>
      <c r="J35" s="90">
        <f>SUM(J29:J34)</f>
        <v>0</v>
      </c>
      <c r="K35" s="90">
        <f>SUM(K29:K34)</f>
        <v>0</v>
      </c>
      <c r="L35" s="90">
        <f t="shared" si="2"/>
        <v>0</v>
      </c>
      <c r="N35" s="248" t="s">
        <v>466</v>
      </c>
      <c r="O35" s="193" t="s">
        <v>457</v>
      </c>
      <c r="P35" s="191">
        <v>92</v>
      </c>
      <c r="Q35" s="250">
        <v>196</v>
      </c>
    </row>
    <row r="36" spans="1:17" ht="28.5" customHeight="1" thickBot="1">
      <c r="A36" s="263" t="s">
        <v>129</v>
      </c>
      <c r="B36" s="260" t="s">
        <v>130</v>
      </c>
      <c r="C36" s="260"/>
      <c r="D36" s="68">
        <v>93</v>
      </c>
      <c r="E36" s="68">
        <v>31</v>
      </c>
      <c r="F36" s="200">
        <f t="shared" si="0"/>
        <v>124</v>
      </c>
      <c r="G36" s="69">
        <v>641</v>
      </c>
      <c r="H36" s="69">
        <v>247</v>
      </c>
      <c r="I36" s="66">
        <f t="shared" ref="I36:I53" si="7">G36+H36</f>
        <v>888</v>
      </c>
      <c r="J36" s="69"/>
      <c r="K36" s="69"/>
      <c r="L36" s="90">
        <f t="shared" ref="L36:L53" si="8">J36+K36</f>
        <v>0</v>
      </c>
      <c r="N36" s="253"/>
      <c r="O36" s="193" t="s">
        <v>462</v>
      </c>
      <c r="P36" s="191">
        <v>15</v>
      </c>
      <c r="Q36" s="251"/>
    </row>
    <row r="37" spans="1:17" ht="28.5" customHeight="1" thickBot="1">
      <c r="A37" s="263"/>
      <c r="B37" s="260" t="s">
        <v>10</v>
      </c>
      <c r="C37" s="260"/>
      <c r="D37" s="68">
        <v>51</v>
      </c>
      <c r="E37" s="68">
        <v>61</v>
      </c>
      <c r="F37" s="200">
        <f t="shared" si="0"/>
        <v>112</v>
      </c>
      <c r="G37" s="69">
        <v>325</v>
      </c>
      <c r="H37" s="69">
        <v>485</v>
      </c>
      <c r="I37" s="66">
        <f t="shared" si="7"/>
        <v>810</v>
      </c>
      <c r="J37" s="69"/>
      <c r="K37" s="69"/>
      <c r="L37" s="90">
        <f t="shared" si="8"/>
        <v>0</v>
      </c>
      <c r="N37" s="253"/>
      <c r="O37" s="193" t="s">
        <v>467</v>
      </c>
      <c r="P37" s="191">
        <v>57</v>
      </c>
      <c r="Q37" s="251"/>
    </row>
    <row r="38" spans="1:17" ht="28.5" customHeight="1" thickBot="1">
      <c r="A38" s="263"/>
      <c r="B38" s="265" t="s">
        <v>117</v>
      </c>
      <c r="C38" s="65" t="s">
        <v>11</v>
      </c>
      <c r="D38" s="68">
        <v>32</v>
      </c>
      <c r="E38" s="68">
        <v>3</v>
      </c>
      <c r="F38" s="202">
        <f t="shared" si="0"/>
        <v>35</v>
      </c>
      <c r="G38" s="69">
        <v>301</v>
      </c>
      <c r="H38" s="69">
        <v>21</v>
      </c>
      <c r="I38" s="66">
        <f t="shared" si="7"/>
        <v>322</v>
      </c>
      <c r="J38" s="69"/>
      <c r="K38" s="69"/>
      <c r="L38" s="90">
        <f t="shared" si="8"/>
        <v>0</v>
      </c>
      <c r="N38" s="253"/>
      <c r="O38" s="193" t="s">
        <v>468</v>
      </c>
      <c r="P38" s="191">
        <v>15</v>
      </c>
      <c r="Q38" s="251"/>
    </row>
    <row r="39" spans="1:17" ht="28.5" customHeight="1" thickBot="1">
      <c r="A39" s="263"/>
      <c r="B39" s="265"/>
      <c r="C39" s="65" t="s">
        <v>198</v>
      </c>
      <c r="D39" s="68">
        <v>15</v>
      </c>
      <c r="E39" s="68">
        <v>7</v>
      </c>
      <c r="F39" s="202">
        <f t="shared" si="0"/>
        <v>22</v>
      </c>
      <c r="G39" s="69">
        <v>187</v>
      </c>
      <c r="H39" s="69">
        <v>103</v>
      </c>
      <c r="I39" s="66">
        <f t="shared" si="7"/>
        <v>290</v>
      </c>
      <c r="J39" s="69"/>
      <c r="K39" s="69"/>
      <c r="L39" s="90">
        <f t="shared" si="8"/>
        <v>0</v>
      </c>
      <c r="N39" s="253"/>
      <c r="O39" s="193" t="s">
        <v>469</v>
      </c>
      <c r="P39" s="191">
        <v>12</v>
      </c>
      <c r="Q39" s="251"/>
    </row>
    <row r="40" spans="1:17" ht="28.5" customHeight="1" thickBot="1">
      <c r="A40" s="263"/>
      <c r="B40" s="265"/>
      <c r="C40" s="65" t="s">
        <v>197</v>
      </c>
      <c r="D40" s="68">
        <v>14</v>
      </c>
      <c r="E40" s="68">
        <v>0</v>
      </c>
      <c r="F40" s="202">
        <f t="shared" si="0"/>
        <v>14</v>
      </c>
      <c r="G40" s="69">
        <v>138</v>
      </c>
      <c r="H40" s="69">
        <v>5</v>
      </c>
      <c r="I40" s="66">
        <f t="shared" si="7"/>
        <v>143</v>
      </c>
      <c r="J40" s="69"/>
      <c r="K40" s="69"/>
      <c r="L40" s="90">
        <f t="shared" si="8"/>
        <v>0</v>
      </c>
      <c r="N40" s="249"/>
      <c r="O40" s="193" t="s">
        <v>470</v>
      </c>
      <c r="P40" s="191">
        <v>206</v>
      </c>
      <c r="Q40" s="252"/>
    </row>
    <row r="41" spans="1:17" ht="28.5" customHeight="1" thickBot="1">
      <c r="A41" s="263"/>
      <c r="B41" s="265"/>
      <c r="C41" s="65" t="s">
        <v>199</v>
      </c>
      <c r="D41" s="68">
        <v>19</v>
      </c>
      <c r="E41" s="68">
        <v>0</v>
      </c>
      <c r="F41" s="204">
        <f t="shared" si="0"/>
        <v>19</v>
      </c>
      <c r="G41" s="69">
        <v>73</v>
      </c>
      <c r="H41" s="69">
        <v>14</v>
      </c>
      <c r="I41" s="66">
        <f t="shared" si="7"/>
        <v>87</v>
      </c>
      <c r="J41" s="69"/>
      <c r="K41" s="69"/>
      <c r="L41" s="90">
        <f t="shared" si="8"/>
        <v>0</v>
      </c>
      <c r="N41" s="257" t="s">
        <v>471</v>
      </c>
      <c r="O41" s="195" t="s">
        <v>10</v>
      </c>
      <c r="P41" s="191">
        <v>208</v>
      </c>
      <c r="Q41" s="250">
        <v>254</v>
      </c>
    </row>
    <row r="42" spans="1:17" ht="28.5" customHeight="1" thickBot="1">
      <c r="A42" s="263"/>
      <c r="B42" s="265" t="s">
        <v>97</v>
      </c>
      <c r="C42" s="65" t="s">
        <v>200</v>
      </c>
      <c r="D42" s="68">
        <v>0</v>
      </c>
      <c r="E42" s="68">
        <v>0</v>
      </c>
      <c r="F42" s="204">
        <f t="shared" si="0"/>
        <v>0</v>
      </c>
      <c r="G42" s="69">
        <v>26</v>
      </c>
      <c r="H42" s="69">
        <v>9</v>
      </c>
      <c r="I42" s="66">
        <f t="shared" si="7"/>
        <v>35</v>
      </c>
      <c r="J42" s="69"/>
      <c r="K42" s="69"/>
      <c r="L42" s="90">
        <f t="shared" si="8"/>
        <v>0</v>
      </c>
      <c r="N42" s="258"/>
      <c r="O42" s="195" t="s">
        <v>194</v>
      </c>
      <c r="P42" s="191">
        <v>93</v>
      </c>
      <c r="Q42" s="251"/>
    </row>
    <row r="43" spans="1:17" ht="28.5" customHeight="1" thickBot="1">
      <c r="A43" s="263"/>
      <c r="B43" s="265"/>
      <c r="C43" s="65" t="s">
        <v>201</v>
      </c>
      <c r="D43" s="68">
        <v>0</v>
      </c>
      <c r="E43" s="68">
        <v>0</v>
      </c>
      <c r="F43" s="204">
        <f t="shared" si="0"/>
        <v>0</v>
      </c>
      <c r="G43" s="69">
        <v>21</v>
      </c>
      <c r="H43" s="69">
        <v>3</v>
      </c>
      <c r="I43" s="66">
        <f t="shared" si="7"/>
        <v>24</v>
      </c>
      <c r="J43" s="69"/>
      <c r="K43" s="69"/>
      <c r="L43" s="90">
        <f t="shared" si="8"/>
        <v>0</v>
      </c>
      <c r="N43" s="258"/>
      <c r="O43" s="195" t="s">
        <v>472</v>
      </c>
      <c r="P43" s="191">
        <v>73</v>
      </c>
      <c r="Q43" s="251"/>
    </row>
    <row r="44" spans="1:17" ht="28.5" customHeight="1" thickBot="1">
      <c r="A44" s="263"/>
      <c r="B44" s="265"/>
      <c r="C44" s="65" t="s">
        <v>202</v>
      </c>
      <c r="D44" s="68">
        <v>0</v>
      </c>
      <c r="E44" s="68">
        <v>0</v>
      </c>
      <c r="F44" s="204">
        <f t="shared" si="0"/>
        <v>0</v>
      </c>
      <c r="G44" s="69">
        <v>8</v>
      </c>
      <c r="H44" s="69">
        <v>0</v>
      </c>
      <c r="I44" s="66">
        <f t="shared" si="7"/>
        <v>8</v>
      </c>
      <c r="J44" s="69"/>
      <c r="K44" s="69"/>
      <c r="L44" s="90">
        <f t="shared" si="8"/>
        <v>0</v>
      </c>
      <c r="N44" s="258"/>
      <c r="O44" s="195" t="s">
        <v>464</v>
      </c>
      <c r="P44" s="191">
        <v>44</v>
      </c>
      <c r="Q44" s="251"/>
    </row>
    <row r="45" spans="1:17" ht="28.5" customHeight="1" thickBot="1">
      <c r="A45" s="263"/>
      <c r="B45" s="265" t="s">
        <v>203</v>
      </c>
      <c r="C45" s="35" t="s">
        <v>204</v>
      </c>
      <c r="D45" s="68">
        <v>23</v>
      </c>
      <c r="E45" s="68">
        <v>5</v>
      </c>
      <c r="F45" s="210">
        <f t="shared" si="0"/>
        <v>28</v>
      </c>
      <c r="G45" s="69">
        <v>222</v>
      </c>
      <c r="H45" s="69">
        <v>80</v>
      </c>
      <c r="I45" s="66">
        <f t="shared" si="7"/>
        <v>302</v>
      </c>
      <c r="J45" s="69"/>
      <c r="K45" s="69"/>
      <c r="L45" s="90">
        <f t="shared" si="8"/>
        <v>0</v>
      </c>
      <c r="N45" s="258"/>
      <c r="O45" s="195" t="s">
        <v>462</v>
      </c>
      <c r="P45" s="191">
        <v>58</v>
      </c>
      <c r="Q45" s="251"/>
    </row>
    <row r="46" spans="1:17" ht="28.5" customHeight="1" thickBot="1">
      <c r="A46" s="263"/>
      <c r="B46" s="265"/>
      <c r="C46" s="35" t="s">
        <v>205</v>
      </c>
      <c r="D46" s="68">
        <v>5</v>
      </c>
      <c r="E46" s="68">
        <v>2</v>
      </c>
      <c r="F46" s="210">
        <f t="shared" si="0"/>
        <v>7</v>
      </c>
      <c r="G46" s="69">
        <v>57</v>
      </c>
      <c r="H46" s="69">
        <v>24</v>
      </c>
      <c r="I46" s="66">
        <f t="shared" si="7"/>
        <v>81</v>
      </c>
      <c r="J46" s="69"/>
      <c r="K46" s="69"/>
      <c r="L46" s="90">
        <f t="shared" si="8"/>
        <v>0</v>
      </c>
      <c r="N46" s="259"/>
      <c r="O46" s="195" t="s">
        <v>457</v>
      </c>
      <c r="P46" s="191">
        <v>75</v>
      </c>
      <c r="Q46" s="252"/>
    </row>
    <row r="47" spans="1:17" ht="28.5" customHeight="1" thickBot="1">
      <c r="A47" s="263"/>
      <c r="B47" s="265"/>
      <c r="C47" s="35" t="s">
        <v>206</v>
      </c>
      <c r="D47" s="68">
        <v>3</v>
      </c>
      <c r="E47" s="68">
        <v>4</v>
      </c>
      <c r="F47" s="210">
        <f t="shared" si="0"/>
        <v>7</v>
      </c>
      <c r="G47" s="69">
        <v>67</v>
      </c>
      <c r="H47" s="69">
        <v>38</v>
      </c>
      <c r="I47" s="66">
        <f t="shared" si="7"/>
        <v>105</v>
      </c>
      <c r="J47" s="69"/>
      <c r="K47" s="69"/>
      <c r="L47" s="90">
        <f t="shared" si="8"/>
        <v>0</v>
      </c>
      <c r="N47" s="257" t="s">
        <v>473</v>
      </c>
      <c r="O47" s="195" t="s">
        <v>10</v>
      </c>
      <c r="P47" s="191">
        <v>114</v>
      </c>
      <c r="Q47" s="250">
        <v>261</v>
      </c>
    </row>
    <row r="48" spans="1:17" ht="28.5" customHeight="1" thickBot="1">
      <c r="A48" s="263"/>
      <c r="B48" s="265"/>
      <c r="C48" s="35" t="s">
        <v>207</v>
      </c>
      <c r="D48" s="68">
        <v>4</v>
      </c>
      <c r="E48" s="68">
        <v>0</v>
      </c>
      <c r="F48" s="210">
        <f t="shared" si="0"/>
        <v>4</v>
      </c>
      <c r="G48" s="69">
        <v>20</v>
      </c>
      <c r="H48" s="69">
        <v>5</v>
      </c>
      <c r="I48" s="66">
        <f t="shared" si="7"/>
        <v>25</v>
      </c>
      <c r="J48" s="69"/>
      <c r="K48" s="69"/>
      <c r="L48" s="90">
        <f t="shared" si="8"/>
        <v>0</v>
      </c>
      <c r="N48" s="258"/>
      <c r="O48" s="193" t="s">
        <v>194</v>
      </c>
      <c r="P48" s="191">
        <v>49</v>
      </c>
      <c r="Q48" s="251"/>
    </row>
    <row r="49" spans="1:17" ht="28.5" customHeight="1" thickBot="1">
      <c r="A49" s="263"/>
      <c r="B49" s="265"/>
      <c r="C49" s="65" t="s">
        <v>208</v>
      </c>
      <c r="D49" s="68">
        <v>2</v>
      </c>
      <c r="E49" s="68">
        <v>0</v>
      </c>
      <c r="F49" s="204">
        <f t="shared" si="0"/>
        <v>2</v>
      </c>
      <c r="G49" s="69">
        <v>32</v>
      </c>
      <c r="H49" s="69">
        <v>7</v>
      </c>
      <c r="I49" s="66">
        <f t="shared" si="7"/>
        <v>39</v>
      </c>
      <c r="J49" s="69"/>
      <c r="K49" s="69"/>
      <c r="L49" s="90">
        <f t="shared" si="8"/>
        <v>0</v>
      </c>
      <c r="N49" s="258"/>
      <c r="O49" s="193" t="s">
        <v>453</v>
      </c>
      <c r="P49" s="191">
        <v>34</v>
      </c>
      <c r="Q49" s="251"/>
    </row>
    <row r="50" spans="1:17" ht="28.5" customHeight="1" thickBot="1">
      <c r="A50" s="263"/>
      <c r="B50" s="265" t="s">
        <v>209</v>
      </c>
      <c r="C50" s="65" t="s">
        <v>210</v>
      </c>
      <c r="D50" s="68">
        <v>16</v>
      </c>
      <c r="E50" s="68">
        <v>15</v>
      </c>
      <c r="F50" s="212">
        <f t="shared" si="0"/>
        <v>31</v>
      </c>
      <c r="G50" s="69">
        <v>125</v>
      </c>
      <c r="H50" s="69">
        <v>141</v>
      </c>
      <c r="I50" s="66">
        <f t="shared" si="7"/>
        <v>266</v>
      </c>
      <c r="J50" s="69"/>
      <c r="K50" s="69"/>
      <c r="L50" s="90">
        <f t="shared" si="8"/>
        <v>0</v>
      </c>
      <c r="N50" s="258"/>
      <c r="O50" s="193" t="s">
        <v>474</v>
      </c>
      <c r="P50" s="191">
        <v>13</v>
      </c>
      <c r="Q50" s="251"/>
    </row>
    <row r="51" spans="1:17" ht="28.5" customHeight="1" thickBot="1">
      <c r="A51" s="263"/>
      <c r="B51" s="265"/>
      <c r="C51" s="65" t="s">
        <v>211</v>
      </c>
      <c r="D51" s="68">
        <v>3</v>
      </c>
      <c r="E51" s="68">
        <v>5</v>
      </c>
      <c r="F51" s="212">
        <f t="shared" si="0"/>
        <v>8</v>
      </c>
      <c r="G51" s="69">
        <v>47</v>
      </c>
      <c r="H51" s="69">
        <v>45</v>
      </c>
      <c r="I51" s="66">
        <f t="shared" si="7"/>
        <v>92</v>
      </c>
      <c r="J51" s="69"/>
      <c r="K51" s="69"/>
      <c r="L51" s="90">
        <f t="shared" si="8"/>
        <v>0</v>
      </c>
      <c r="N51" s="258"/>
      <c r="O51" s="193" t="s">
        <v>464</v>
      </c>
      <c r="P51" s="191">
        <v>36</v>
      </c>
      <c r="Q51" s="251"/>
    </row>
    <row r="52" spans="1:17" ht="28.5" customHeight="1" thickBot="1">
      <c r="A52" s="263"/>
      <c r="B52" s="265"/>
      <c r="C52" s="65" t="s">
        <v>212</v>
      </c>
      <c r="D52" s="68">
        <v>0</v>
      </c>
      <c r="E52" s="68">
        <v>0</v>
      </c>
      <c r="F52" s="212">
        <f t="shared" si="0"/>
        <v>0</v>
      </c>
      <c r="G52" s="69">
        <v>14</v>
      </c>
      <c r="H52" s="69">
        <v>34</v>
      </c>
      <c r="I52" s="66">
        <f t="shared" si="7"/>
        <v>48</v>
      </c>
      <c r="J52" s="69"/>
      <c r="K52" s="69"/>
      <c r="L52" s="90">
        <f t="shared" si="8"/>
        <v>0</v>
      </c>
      <c r="N52" s="258"/>
      <c r="O52" s="193" t="s">
        <v>457</v>
      </c>
      <c r="P52" s="191">
        <v>22</v>
      </c>
      <c r="Q52" s="251"/>
    </row>
    <row r="53" spans="1:17" ht="28.5" customHeight="1" thickBot="1">
      <c r="A53" s="263"/>
      <c r="B53" s="264" t="s">
        <v>51</v>
      </c>
      <c r="C53" s="264"/>
      <c r="D53" s="66">
        <f>SUM(D36:D52)</f>
        <v>280</v>
      </c>
      <c r="E53" s="66">
        <f>SUM(E36:E52)</f>
        <v>133</v>
      </c>
      <c r="F53" s="66">
        <f t="shared" si="0"/>
        <v>413</v>
      </c>
      <c r="G53" s="66">
        <f>SUM(G36:G52)</f>
        <v>2304</v>
      </c>
      <c r="H53" s="66">
        <f>SUM(H36:H52)</f>
        <v>1261</v>
      </c>
      <c r="I53" s="66">
        <f t="shared" si="7"/>
        <v>3565</v>
      </c>
      <c r="J53" s="90">
        <f>SUM(J36:J52)</f>
        <v>0</v>
      </c>
      <c r="K53" s="90">
        <f>SUM(K36:K52)</f>
        <v>0</v>
      </c>
      <c r="L53" s="90">
        <f t="shared" si="8"/>
        <v>0</v>
      </c>
      <c r="N53" s="258"/>
      <c r="O53" s="193" t="s">
        <v>475</v>
      </c>
      <c r="P53" s="191">
        <v>126</v>
      </c>
      <c r="Q53" s="251"/>
    </row>
    <row r="54" spans="1:17" ht="28.5" customHeight="1" thickBot="1">
      <c r="A54" s="263" t="s">
        <v>131</v>
      </c>
      <c r="B54" s="263"/>
      <c r="C54" s="65" t="s">
        <v>13</v>
      </c>
      <c r="D54" s="260">
        <v>67</v>
      </c>
      <c r="E54" s="260">
        <v>13</v>
      </c>
      <c r="F54" s="262">
        <f>D54+E54</f>
        <v>80</v>
      </c>
      <c r="G54" s="260">
        <v>296</v>
      </c>
      <c r="H54" s="260">
        <v>64</v>
      </c>
      <c r="I54" s="261">
        <f>G54+H54</f>
        <v>360</v>
      </c>
      <c r="J54" s="260"/>
      <c r="K54" s="260"/>
      <c r="L54" s="261">
        <f>J54+K54</f>
        <v>0</v>
      </c>
      <c r="N54" s="258"/>
      <c r="O54" s="193" t="s">
        <v>476</v>
      </c>
      <c r="P54" s="191">
        <v>8</v>
      </c>
      <c r="Q54" s="251"/>
    </row>
    <row r="55" spans="1:17" ht="28.5" customHeight="1" thickBot="1">
      <c r="A55" s="263"/>
      <c r="B55" s="263"/>
      <c r="C55" s="65" t="s">
        <v>132</v>
      </c>
      <c r="D55" s="260"/>
      <c r="E55" s="260"/>
      <c r="F55" s="262">
        <f t="shared" ref="F55:F87" si="9">D55+E55</f>
        <v>0</v>
      </c>
      <c r="G55" s="260"/>
      <c r="H55" s="260"/>
      <c r="I55" s="261">
        <f>SUM(G55:H55)</f>
        <v>0</v>
      </c>
      <c r="J55" s="260"/>
      <c r="K55" s="260"/>
      <c r="L55" s="261">
        <f>SUM(J55:K55)</f>
        <v>0</v>
      </c>
      <c r="N55" s="259"/>
      <c r="O55" s="193" t="s">
        <v>459</v>
      </c>
      <c r="P55" s="191">
        <v>19</v>
      </c>
      <c r="Q55" s="252"/>
    </row>
    <row r="56" spans="1:17" ht="28.5" customHeight="1" thickBot="1">
      <c r="A56" s="263"/>
      <c r="B56" s="263"/>
      <c r="C56" s="65" t="s">
        <v>133</v>
      </c>
      <c r="D56" s="260"/>
      <c r="E56" s="260"/>
      <c r="F56" s="262">
        <f t="shared" si="9"/>
        <v>0</v>
      </c>
      <c r="G56" s="260"/>
      <c r="H56" s="260"/>
      <c r="I56" s="261"/>
      <c r="J56" s="260"/>
      <c r="K56" s="260"/>
      <c r="L56" s="261"/>
      <c r="N56" s="248" t="s">
        <v>477</v>
      </c>
      <c r="O56" s="193" t="s">
        <v>462</v>
      </c>
      <c r="P56" s="191">
        <v>24</v>
      </c>
      <c r="Q56" s="250">
        <v>171</v>
      </c>
    </row>
    <row r="57" spans="1:17" ht="28.5" customHeight="1" thickBot="1">
      <c r="A57" s="263"/>
      <c r="B57" s="263"/>
      <c r="C57" s="65" t="s">
        <v>134</v>
      </c>
      <c r="D57" s="260"/>
      <c r="E57" s="260"/>
      <c r="F57" s="262">
        <f t="shared" si="9"/>
        <v>0</v>
      </c>
      <c r="G57" s="260"/>
      <c r="H57" s="260"/>
      <c r="I57" s="261"/>
      <c r="J57" s="260"/>
      <c r="K57" s="260"/>
      <c r="L57" s="261"/>
      <c r="N57" s="253"/>
      <c r="O57" s="193" t="s">
        <v>457</v>
      </c>
      <c r="P57" s="191">
        <v>99</v>
      </c>
      <c r="Q57" s="251"/>
    </row>
    <row r="58" spans="1:17" ht="28.5" customHeight="1" thickBot="1">
      <c r="A58" s="263"/>
      <c r="B58" s="263"/>
      <c r="C58" s="35" t="s">
        <v>135</v>
      </c>
      <c r="D58" s="260">
        <v>25</v>
      </c>
      <c r="E58" s="260">
        <v>6</v>
      </c>
      <c r="F58" s="266">
        <f t="shared" si="9"/>
        <v>31</v>
      </c>
      <c r="G58" s="260">
        <v>117</v>
      </c>
      <c r="H58" s="260">
        <v>59</v>
      </c>
      <c r="I58" s="261">
        <f>SUM(G58:H58)</f>
        <v>176</v>
      </c>
      <c r="J58" s="260"/>
      <c r="K58" s="260"/>
      <c r="L58" s="261">
        <f>SUM(J58:K58)</f>
        <v>0</v>
      </c>
      <c r="N58" s="249"/>
      <c r="O58" s="193" t="s">
        <v>194</v>
      </c>
      <c r="P58" s="191">
        <v>51</v>
      </c>
      <c r="Q58" s="251"/>
    </row>
    <row r="59" spans="1:17" ht="28.5" customHeight="1" thickBot="1">
      <c r="A59" s="263"/>
      <c r="B59" s="263"/>
      <c r="C59" s="35" t="s">
        <v>253</v>
      </c>
      <c r="D59" s="260"/>
      <c r="E59" s="260"/>
      <c r="F59" s="266">
        <f t="shared" si="9"/>
        <v>0</v>
      </c>
      <c r="G59" s="260"/>
      <c r="H59" s="260"/>
      <c r="I59" s="261"/>
      <c r="J59" s="260"/>
      <c r="K59" s="260"/>
      <c r="L59" s="261"/>
      <c r="N59" s="248" t="s">
        <v>478</v>
      </c>
      <c r="O59" s="193" t="s">
        <v>462</v>
      </c>
      <c r="P59" s="191">
        <v>3</v>
      </c>
      <c r="Q59" s="251"/>
    </row>
    <row r="60" spans="1:17" ht="28.5" customHeight="1" thickBot="1">
      <c r="A60" s="263"/>
      <c r="B60" s="263"/>
      <c r="C60" s="35" t="s">
        <v>136</v>
      </c>
      <c r="D60" s="260"/>
      <c r="E60" s="260"/>
      <c r="F60" s="266">
        <f t="shared" si="9"/>
        <v>0</v>
      </c>
      <c r="G60" s="260"/>
      <c r="H60" s="260"/>
      <c r="I60" s="261"/>
      <c r="J60" s="260"/>
      <c r="K60" s="260"/>
      <c r="L60" s="261"/>
      <c r="N60" s="253"/>
      <c r="O60" s="193" t="s">
        <v>457</v>
      </c>
      <c r="P60" s="191">
        <v>9</v>
      </c>
      <c r="Q60" s="251"/>
    </row>
    <row r="61" spans="1:17" ht="28.5" customHeight="1" thickBot="1">
      <c r="A61" s="263"/>
      <c r="B61" s="263"/>
      <c r="C61" s="66" t="s">
        <v>51</v>
      </c>
      <c r="D61" s="66">
        <f>SUM(D54:D60)</f>
        <v>92</v>
      </c>
      <c r="E61" s="66">
        <f>SUM(E54:E60)</f>
        <v>19</v>
      </c>
      <c r="F61" s="66">
        <f>SUM(F54:F60)</f>
        <v>111</v>
      </c>
      <c r="G61" s="66">
        <f>SUM(G54:G60)</f>
        <v>413</v>
      </c>
      <c r="H61" s="66">
        <f>SUM(H54:H60)</f>
        <v>123</v>
      </c>
      <c r="I61" s="66">
        <f>SUM(G61:H61)</f>
        <v>536</v>
      </c>
      <c r="J61" s="90">
        <f>SUM(J54:J60)</f>
        <v>0</v>
      </c>
      <c r="K61" s="90">
        <f>SUM(K54:K60)</f>
        <v>0</v>
      </c>
      <c r="L61" s="90">
        <f>SUM(J61:K61)</f>
        <v>0</v>
      </c>
      <c r="N61" s="249"/>
      <c r="O61" s="193" t="s">
        <v>194</v>
      </c>
      <c r="P61" s="191">
        <v>4</v>
      </c>
      <c r="Q61" s="252"/>
    </row>
    <row r="62" spans="1:17" ht="106.9" customHeight="1" thickBot="1">
      <c r="A62" s="265" t="s">
        <v>213</v>
      </c>
      <c r="B62" s="265"/>
      <c r="C62" s="65" t="s">
        <v>3</v>
      </c>
      <c r="D62" s="68">
        <v>35</v>
      </c>
      <c r="E62" s="68">
        <v>11</v>
      </c>
      <c r="F62" s="200">
        <f>D62+E62</f>
        <v>46</v>
      </c>
      <c r="G62" s="69">
        <v>63</v>
      </c>
      <c r="H62" s="69">
        <v>17</v>
      </c>
      <c r="I62" s="66">
        <f t="shared" ref="I62:I106" si="10">SUM(G62:H62)</f>
        <v>80</v>
      </c>
      <c r="J62" s="69"/>
      <c r="K62" s="69"/>
      <c r="L62" s="90">
        <f t="shared" ref="L62:L63" si="11">SUM(J62:K62)</f>
        <v>0</v>
      </c>
      <c r="N62" s="248" t="s">
        <v>479</v>
      </c>
      <c r="O62" s="193" t="s">
        <v>459</v>
      </c>
      <c r="P62" s="191">
        <v>24</v>
      </c>
      <c r="Q62" s="250">
        <v>27</v>
      </c>
    </row>
    <row r="63" spans="1:17" ht="28.5" customHeight="1" thickBot="1">
      <c r="A63" s="265"/>
      <c r="B63" s="265"/>
      <c r="C63" s="65" t="s">
        <v>10</v>
      </c>
      <c r="D63" s="68">
        <v>67</v>
      </c>
      <c r="E63" s="68">
        <v>75</v>
      </c>
      <c r="F63" s="200">
        <f t="shared" si="9"/>
        <v>142</v>
      </c>
      <c r="G63" s="69">
        <v>176</v>
      </c>
      <c r="H63" s="69">
        <v>215</v>
      </c>
      <c r="I63" s="66">
        <f t="shared" si="10"/>
        <v>391</v>
      </c>
      <c r="J63" s="69"/>
      <c r="K63" s="69"/>
      <c r="L63" s="90">
        <f t="shared" si="11"/>
        <v>0</v>
      </c>
      <c r="N63" s="253"/>
      <c r="O63" s="198" t="s">
        <v>480</v>
      </c>
      <c r="P63" s="191">
        <v>43</v>
      </c>
      <c r="Q63" s="251"/>
    </row>
    <row r="64" spans="1:17" ht="28.5" customHeight="1" thickBot="1">
      <c r="A64" s="265"/>
      <c r="B64" s="265"/>
      <c r="C64" s="65" t="s">
        <v>130</v>
      </c>
      <c r="D64" s="68">
        <v>113</v>
      </c>
      <c r="E64" s="68">
        <v>29</v>
      </c>
      <c r="F64" s="200">
        <f t="shared" si="9"/>
        <v>142</v>
      </c>
      <c r="G64" s="69">
        <v>303</v>
      </c>
      <c r="H64" s="69">
        <v>99</v>
      </c>
      <c r="I64" s="66">
        <f>SUM(G64:H64)</f>
        <v>402</v>
      </c>
      <c r="J64" s="69"/>
      <c r="K64" s="69"/>
      <c r="L64" s="90">
        <f>SUM(J64:K64)</f>
        <v>0</v>
      </c>
      <c r="N64" s="249"/>
      <c r="O64" s="193" t="s">
        <v>194</v>
      </c>
      <c r="P64" s="191">
        <v>58</v>
      </c>
      <c r="Q64" s="252"/>
    </row>
    <row r="65" spans="1:20" ht="33" customHeight="1" thickBot="1">
      <c r="A65" s="265"/>
      <c r="B65" s="265"/>
      <c r="C65" s="65" t="s">
        <v>367</v>
      </c>
      <c r="D65" s="68">
        <v>20</v>
      </c>
      <c r="E65" s="68">
        <v>4</v>
      </c>
      <c r="F65" s="202">
        <f t="shared" si="9"/>
        <v>24</v>
      </c>
      <c r="G65" s="69">
        <v>29</v>
      </c>
      <c r="H65" s="69">
        <v>6</v>
      </c>
      <c r="I65" s="66">
        <f t="shared" si="10"/>
        <v>35</v>
      </c>
      <c r="J65" s="69"/>
      <c r="K65" s="69"/>
      <c r="L65" s="90">
        <f t="shared" ref="L65" si="12">SUM(J65:K65)</f>
        <v>0</v>
      </c>
      <c r="N65" s="248" t="s">
        <v>481</v>
      </c>
      <c r="O65" s="193" t="s">
        <v>470</v>
      </c>
      <c r="P65" s="191">
        <v>76</v>
      </c>
      <c r="Q65" s="250">
        <v>32</v>
      </c>
    </row>
    <row r="66" spans="1:20" ht="28.5" customHeight="1" thickBot="1">
      <c r="A66" s="265"/>
      <c r="B66" s="265"/>
      <c r="C66" s="66" t="s">
        <v>51</v>
      </c>
      <c r="D66" s="66">
        <f>SUM(D62:D65)</f>
        <v>235</v>
      </c>
      <c r="E66" s="66">
        <f t="shared" ref="E66:I66" si="13">SUM(E62:E65)</f>
        <v>119</v>
      </c>
      <c r="F66" s="66">
        <f>SUM(F62:F65)</f>
        <v>354</v>
      </c>
      <c r="G66" s="66">
        <f t="shared" si="13"/>
        <v>571</v>
      </c>
      <c r="H66" s="66">
        <f t="shared" si="13"/>
        <v>337</v>
      </c>
      <c r="I66" s="66">
        <f t="shared" si="13"/>
        <v>908</v>
      </c>
      <c r="J66" s="90">
        <f t="shared" ref="J66:L66" si="14">SUM(J62:J65)</f>
        <v>0</v>
      </c>
      <c r="K66" s="90">
        <f t="shared" si="14"/>
        <v>0</v>
      </c>
      <c r="L66" s="90">
        <f t="shared" si="14"/>
        <v>0</v>
      </c>
      <c r="N66" s="249"/>
      <c r="O66" s="193" t="s">
        <v>482</v>
      </c>
      <c r="P66" s="191">
        <v>2</v>
      </c>
      <c r="Q66" s="252"/>
    </row>
    <row r="67" spans="1:20" ht="28.5" customHeight="1" thickBot="1">
      <c r="A67" s="263" t="s">
        <v>214</v>
      </c>
      <c r="B67" s="263"/>
      <c r="C67" s="65" t="s">
        <v>10</v>
      </c>
      <c r="D67" s="68">
        <v>38</v>
      </c>
      <c r="E67" s="68">
        <v>38</v>
      </c>
      <c r="F67" s="200">
        <f t="shared" si="9"/>
        <v>76</v>
      </c>
      <c r="G67" s="69">
        <v>203</v>
      </c>
      <c r="H67" s="69">
        <v>206</v>
      </c>
      <c r="I67" s="66">
        <f t="shared" si="10"/>
        <v>409</v>
      </c>
      <c r="J67" s="69"/>
      <c r="K67" s="69"/>
      <c r="L67" s="90">
        <f t="shared" ref="L67:L106" si="15">SUM(J67:K67)</f>
        <v>0</v>
      </c>
      <c r="N67" s="248" t="s">
        <v>483</v>
      </c>
      <c r="O67" s="193" t="s">
        <v>194</v>
      </c>
      <c r="P67" s="191">
        <v>23</v>
      </c>
      <c r="Q67" s="250">
        <v>81</v>
      </c>
    </row>
    <row r="68" spans="1:20" ht="28.5" customHeight="1" thickBot="1">
      <c r="A68" s="263"/>
      <c r="B68" s="263"/>
      <c r="C68" s="65" t="s">
        <v>137</v>
      </c>
      <c r="D68" s="68">
        <v>1</v>
      </c>
      <c r="E68" s="68">
        <v>1</v>
      </c>
      <c r="F68" s="212">
        <f t="shared" si="9"/>
        <v>2</v>
      </c>
      <c r="G68" s="69">
        <v>9</v>
      </c>
      <c r="H68" s="69">
        <v>13</v>
      </c>
      <c r="I68" s="66">
        <f t="shared" si="10"/>
        <v>22</v>
      </c>
      <c r="J68" s="69"/>
      <c r="K68" s="69"/>
      <c r="L68" s="90">
        <f t="shared" si="15"/>
        <v>0</v>
      </c>
      <c r="N68" s="253"/>
      <c r="O68" s="193" t="s">
        <v>484</v>
      </c>
      <c r="P68" s="191">
        <v>20</v>
      </c>
      <c r="Q68" s="251"/>
    </row>
    <row r="69" spans="1:20" ht="28.5" customHeight="1" thickBot="1">
      <c r="A69" s="263"/>
      <c r="B69" s="263"/>
      <c r="C69" s="66" t="s">
        <v>51</v>
      </c>
      <c r="D69" s="66">
        <f>SUM(D67:D68)</f>
        <v>39</v>
      </c>
      <c r="E69" s="66">
        <f>SUM(E67:E68)</f>
        <v>39</v>
      </c>
      <c r="F69" s="66">
        <f>SUM(F67:F68)</f>
        <v>78</v>
      </c>
      <c r="G69" s="66">
        <f>SUM(G67:G68)</f>
        <v>212</v>
      </c>
      <c r="H69" s="66">
        <f>SUM(H67:H68)</f>
        <v>219</v>
      </c>
      <c r="I69" s="66">
        <f t="shared" si="10"/>
        <v>431</v>
      </c>
      <c r="J69" s="90">
        <f>SUM(J67:J68)</f>
        <v>0</v>
      </c>
      <c r="K69" s="90">
        <f>SUM(K67:K68)</f>
        <v>0</v>
      </c>
      <c r="L69" s="90">
        <f t="shared" si="15"/>
        <v>0</v>
      </c>
      <c r="N69" s="253"/>
      <c r="O69" s="193" t="s">
        <v>457</v>
      </c>
      <c r="P69" s="191">
        <v>18</v>
      </c>
      <c r="Q69" s="251"/>
    </row>
    <row r="70" spans="1:20" ht="28.5" customHeight="1" thickBot="1">
      <c r="A70" s="263" t="s">
        <v>336</v>
      </c>
      <c r="B70" s="260" t="s">
        <v>13</v>
      </c>
      <c r="C70" s="260"/>
      <c r="D70" s="65"/>
      <c r="E70" s="65"/>
      <c r="F70" s="66">
        <f t="shared" si="9"/>
        <v>0</v>
      </c>
      <c r="G70" s="69"/>
      <c r="H70" s="69"/>
      <c r="I70" s="66">
        <f t="shared" si="10"/>
        <v>0</v>
      </c>
      <c r="J70" s="69"/>
      <c r="K70" s="69"/>
      <c r="L70" s="90">
        <f t="shared" si="15"/>
        <v>0</v>
      </c>
      <c r="N70" s="249"/>
      <c r="O70" s="193" t="s">
        <v>464</v>
      </c>
      <c r="P70" s="191">
        <v>18</v>
      </c>
      <c r="Q70" s="252"/>
    </row>
    <row r="71" spans="1:20" ht="28.5" customHeight="1" thickBot="1">
      <c r="A71" s="263"/>
      <c r="B71" s="263" t="s">
        <v>47</v>
      </c>
      <c r="C71" s="65" t="s">
        <v>337</v>
      </c>
      <c r="D71" s="65"/>
      <c r="E71" s="65"/>
      <c r="F71" s="66">
        <f t="shared" si="9"/>
        <v>0</v>
      </c>
      <c r="G71" s="69"/>
      <c r="H71" s="69"/>
      <c r="I71" s="66">
        <f t="shared" si="10"/>
        <v>0</v>
      </c>
      <c r="J71" s="69"/>
      <c r="K71" s="69"/>
      <c r="L71" s="90">
        <f t="shared" si="15"/>
        <v>0</v>
      </c>
      <c r="N71" s="248" t="s">
        <v>485</v>
      </c>
      <c r="O71" s="193" t="s">
        <v>330</v>
      </c>
      <c r="P71" s="191">
        <v>27</v>
      </c>
      <c r="Q71" s="250">
        <v>37</v>
      </c>
    </row>
    <row r="72" spans="1:20" ht="28.5" customHeight="1" thickBot="1">
      <c r="A72" s="263"/>
      <c r="B72" s="263"/>
      <c r="C72" s="65" t="s">
        <v>338</v>
      </c>
      <c r="D72" s="65"/>
      <c r="E72" s="65"/>
      <c r="F72" s="66">
        <f t="shared" si="9"/>
        <v>0</v>
      </c>
      <c r="G72" s="69"/>
      <c r="H72" s="69"/>
      <c r="I72" s="66">
        <f t="shared" si="10"/>
        <v>0</v>
      </c>
      <c r="J72" s="69"/>
      <c r="K72" s="69"/>
      <c r="L72" s="90">
        <f t="shared" si="15"/>
        <v>0</v>
      </c>
      <c r="N72" s="253"/>
      <c r="O72" s="193" t="s">
        <v>464</v>
      </c>
      <c r="P72" s="191">
        <v>59</v>
      </c>
      <c r="Q72" s="251"/>
    </row>
    <row r="73" spans="1:20" ht="28.5" customHeight="1" thickBot="1">
      <c r="A73" s="263"/>
      <c r="B73" s="264" t="s">
        <v>51</v>
      </c>
      <c r="C73" s="264"/>
      <c r="D73" s="66">
        <f>SUM(D70:D72)</f>
        <v>0</v>
      </c>
      <c r="E73" s="66">
        <f>SUM(E70:E72)</f>
        <v>0</v>
      </c>
      <c r="F73" s="66">
        <f>SUM(F70:F72)</f>
        <v>0</v>
      </c>
      <c r="G73" s="66">
        <f>SUM(G70:G72)</f>
        <v>0</v>
      </c>
      <c r="H73" s="66">
        <f>SUM(H70:H72)</f>
        <v>0</v>
      </c>
      <c r="I73" s="66">
        <f t="shared" si="10"/>
        <v>0</v>
      </c>
      <c r="J73" s="90">
        <f>SUM(J70:J72)</f>
        <v>0</v>
      </c>
      <c r="K73" s="90">
        <f>SUM(K70:K72)</f>
        <v>0</v>
      </c>
      <c r="L73" s="90">
        <f t="shared" si="15"/>
        <v>0</v>
      </c>
      <c r="N73" s="253"/>
      <c r="O73" s="193" t="s">
        <v>457</v>
      </c>
      <c r="P73" s="191">
        <v>16</v>
      </c>
      <c r="Q73" s="251"/>
      <c r="S73" s="247" t="s">
        <v>145</v>
      </c>
      <c r="T73" s="247"/>
    </row>
    <row r="74" spans="1:20" ht="28.5" customHeight="1" thickBot="1">
      <c r="A74" s="263" t="s">
        <v>339</v>
      </c>
      <c r="B74" s="263" t="s">
        <v>340</v>
      </c>
      <c r="C74" s="65" t="s">
        <v>341</v>
      </c>
      <c r="D74" s="68">
        <v>13</v>
      </c>
      <c r="E74" s="68">
        <v>2</v>
      </c>
      <c r="F74" s="202">
        <f t="shared" si="9"/>
        <v>15</v>
      </c>
      <c r="G74" s="69">
        <v>294</v>
      </c>
      <c r="H74" s="69">
        <v>23</v>
      </c>
      <c r="I74" s="66">
        <f t="shared" si="10"/>
        <v>317</v>
      </c>
      <c r="J74" s="69"/>
      <c r="K74" s="69"/>
      <c r="L74" s="90">
        <f t="shared" si="15"/>
        <v>0</v>
      </c>
      <c r="N74" s="253"/>
      <c r="O74" s="193" t="s">
        <v>486</v>
      </c>
      <c r="P74" s="191">
        <v>16</v>
      </c>
      <c r="Q74" s="251"/>
      <c r="S74" s="247" t="s">
        <v>111</v>
      </c>
      <c r="T74" s="247"/>
    </row>
    <row r="75" spans="1:20" ht="28.5" customHeight="1" thickBot="1">
      <c r="A75" s="263"/>
      <c r="B75" s="263"/>
      <c r="C75" s="65" t="s">
        <v>342</v>
      </c>
      <c r="D75" s="68">
        <v>3</v>
      </c>
      <c r="E75" s="68">
        <v>4</v>
      </c>
      <c r="F75" s="202">
        <f t="shared" si="9"/>
        <v>7</v>
      </c>
      <c r="G75" s="69">
        <v>84</v>
      </c>
      <c r="H75" s="69">
        <v>45</v>
      </c>
      <c r="I75" s="66">
        <f t="shared" si="10"/>
        <v>129</v>
      </c>
      <c r="J75" s="69"/>
      <c r="K75" s="69"/>
      <c r="L75" s="90">
        <f t="shared" si="15"/>
        <v>0</v>
      </c>
      <c r="N75" s="253"/>
      <c r="O75" s="193" t="s">
        <v>487</v>
      </c>
      <c r="P75" s="191">
        <v>22</v>
      </c>
      <c r="Q75" s="251"/>
      <c r="S75" s="247" t="s">
        <v>500</v>
      </c>
      <c r="T75" s="247"/>
    </row>
    <row r="76" spans="1:20" ht="28.5" customHeight="1" thickBot="1">
      <c r="A76" s="263"/>
      <c r="B76" s="263"/>
      <c r="C76" s="65" t="s">
        <v>343</v>
      </c>
      <c r="D76" s="68">
        <v>0</v>
      </c>
      <c r="E76" s="68">
        <v>0</v>
      </c>
      <c r="F76" s="204">
        <f t="shared" si="9"/>
        <v>0</v>
      </c>
      <c r="G76" s="69">
        <v>28</v>
      </c>
      <c r="H76" s="69">
        <v>5</v>
      </c>
      <c r="I76" s="66">
        <f t="shared" si="10"/>
        <v>33</v>
      </c>
      <c r="J76" s="69"/>
      <c r="K76" s="69"/>
      <c r="L76" s="90">
        <f t="shared" si="15"/>
        <v>0</v>
      </c>
      <c r="N76" s="249"/>
      <c r="O76" s="193" t="s">
        <v>459</v>
      </c>
      <c r="P76" s="191">
        <v>1</v>
      </c>
      <c r="Q76" s="252"/>
      <c r="S76" s="247" t="s">
        <v>501</v>
      </c>
      <c r="T76" s="247"/>
    </row>
    <row r="77" spans="1:20" ht="33" customHeight="1" thickBot="1">
      <c r="A77" s="263"/>
      <c r="B77" s="260" t="s">
        <v>103</v>
      </c>
      <c r="C77" s="260"/>
      <c r="D77" s="68">
        <v>7</v>
      </c>
      <c r="E77" s="68">
        <v>3</v>
      </c>
      <c r="F77" s="212">
        <f t="shared" si="9"/>
        <v>10</v>
      </c>
      <c r="G77" s="69">
        <v>231</v>
      </c>
      <c r="H77" s="69">
        <v>51</v>
      </c>
      <c r="I77" s="66">
        <f t="shared" si="10"/>
        <v>282</v>
      </c>
      <c r="J77" s="69"/>
      <c r="K77" s="69"/>
      <c r="L77" s="90">
        <f t="shared" si="15"/>
        <v>0</v>
      </c>
      <c r="N77" s="248" t="s">
        <v>488</v>
      </c>
      <c r="O77" s="193" t="s">
        <v>489</v>
      </c>
      <c r="P77" s="191">
        <v>6</v>
      </c>
      <c r="Q77" s="250">
        <v>16</v>
      </c>
      <c r="S77" s="247" t="s">
        <v>502</v>
      </c>
      <c r="T77" s="247"/>
    </row>
    <row r="78" spans="1:20" ht="28.5" customHeight="1" thickBot="1">
      <c r="A78" s="263"/>
      <c r="B78" s="264" t="s">
        <v>51</v>
      </c>
      <c r="C78" s="264"/>
      <c r="D78" s="66">
        <f>SUM(D74:D77)</f>
        <v>23</v>
      </c>
      <c r="E78" s="66">
        <f>SUM(E74:E77)</f>
        <v>9</v>
      </c>
      <c r="F78" s="66">
        <f>SUM(F74:F77)</f>
        <v>32</v>
      </c>
      <c r="G78" s="66">
        <f>SUM(G74:G77)</f>
        <v>637</v>
      </c>
      <c r="H78" s="66">
        <f>SUM(H74:H77)</f>
        <v>124</v>
      </c>
      <c r="I78" s="66">
        <f t="shared" si="10"/>
        <v>761</v>
      </c>
      <c r="J78" s="90">
        <f>SUM(J74:J77)</f>
        <v>0</v>
      </c>
      <c r="K78" s="90">
        <f>SUM(K74:K77)</f>
        <v>0</v>
      </c>
      <c r="L78" s="90">
        <f t="shared" si="15"/>
        <v>0</v>
      </c>
      <c r="N78" s="249"/>
      <c r="O78" s="193" t="s">
        <v>490</v>
      </c>
      <c r="P78" s="191">
        <v>15</v>
      </c>
      <c r="Q78" s="252"/>
    </row>
    <row r="79" spans="1:20" ht="28.5" customHeight="1" thickBot="1">
      <c r="A79" s="263" t="s">
        <v>344</v>
      </c>
      <c r="B79" s="263"/>
      <c r="C79" s="65" t="s">
        <v>138</v>
      </c>
      <c r="D79" s="68">
        <v>7</v>
      </c>
      <c r="E79" s="68">
        <v>0</v>
      </c>
      <c r="F79" s="202">
        <f t="shared" si="9"/>
        <v>7</v>
      </c>
      <c r="G79" s="69">
        <v>47</v>
      </c>
      <c r="H79" s="69">
        <v>0</v>
      </c>
      <c r="I79" s="66">
        <f t="shared" si="10"/>
        <v>47</v>
      </c>
      <c r="J79" s="69"/>
      <c r="K79" s="69"/>
      <c r="L79" s="90">
        <f t="shared" si="15"/>
        <v>0</v>
      </c>
      <c r="N79" s="199"/>
      <c r="O79" s="193" t="s">
        <v>492</v>
      </c>
      <c r="P79" s="191">
        <v>27</v>
      </c>
      <c r="Q79" s="250">
        <v>24</v>
      </c>
    </row>
    <row r="80" spans="1:20" ht="28.5" customHeight="1" thickBot="1">
      <c r="A80" s="263"/>
      <c r="B80" s="263"/>
      <c r="C80" s="65" t="s">
        <v>139</v>
      </c>
      <c r="D80" s="68">
        <v>0</v>
      </c>
      <c r="E80" s="68">
        <v>0</v>
      </c>
      <c r="F80" s="202">
        <f t="shared" si="9"/>
        <v>0</v>
      </c>
      <c r="G80" s="69">
        <v>27</v>
      </c>
      <c r="H80" s="69">
        <v>11</v>
      </c>
      <c r="I80" s="66">
        <f t="shared" si="10"/>
        <v>38</v>
      </c>
      <c r="J80" s="69"/>
      <c r="K80" s="69"/>
      <c r="L80" s="90">
        <f t="shared" si="15"/>
        <v>0</v>
      </c>
      <c r="N80" s="192" t="s">
        <v>491</v>
      </c>
      <c r="O80" s="193" t="s">
        <v>493</v>
      </c>
      <c r="P80" s="191">
        <v>7</v>
      </c>
      <c r="Q80" s="251"/>
    </row>
    <row r="81" spans="1:23" ht="28.5" customHeight="1" thickBot="1">
      <c r="A81" s="263"/>
      <c r="B81" s="263"/>
      <c r="C81" s="65" t="s">
        <v>373</v>
      </c>
      <c r="D81" s="68">
        <v>6</v>
      </c>
      <c r="E81" s="68">
        <v>22</v>
      </c>
      <c r="F81" s="212">
        <f t="shared" si="9"/>
        <v>28</v>
      </c>
      <c r="G81" s="69">
        <v>6</v>
      </c>
      <c r="H81" s="69">
        <v>22</v>
      </c>
      <c r="I81" s="66">
        <f t="shared" si="10"/>
        <v>28</v>
      </c>
      <c r="J81" s="69"/>
      <c r="K81" s="69"/>
      <c r="L81" s="90">
        <f t="shared" si="15"/>
        <v>0</v>
      </c>
      <c r="N81" s="196"/>
      <c r="O81" s="193" t="s">
        <v>494</v>
      </c>
      <c r="P81" s="191">
        <v>0</v>
      </c>
      <c r="Q81" s="251"/>
    </row>
    <row r="82" spans="1:23" ht="28.5" customHeight="1" thickBot="1">
      <c r="A82" s="263"/>
      <c r="B82" s="263"/>
      <c r="C82" s="66" t="s">
        <v>51</v>
      </c>
      <c r="D82" s="66">
        <f>SUM(D79:D81)</f>
        <v>13</v>
      </c>
      <c r="E82" s="66">
        <f>SUM(E79:E81)</f>
        <v>22</v>
      </c>
      <c r="F82" s="66">
        <f>SUM(F79:F81)</f>
        <v>35</v>
      </c>
      <c r="G82" s="66">
        <f>SUM(G79:G81)</f>
        <v>80</v>
      </c>
      <c r="H82" s="66">
        <f>SUM(H79:H81)</f>
        <v>33</v>
      </c>
      <c r="I82" s="66">
        <f t="shared" si="10"/>
        <v>113</v>
      </c>
      <c r="J82" s="90">
        <f>SUM(J79:J81)</f>
        <v>0</v>
      </c>
      <c r="K82" s="90">
        <f>SUM(K79:K81)</f>
        <v>0</v>
      </c>
      <c r="L82" s="90">
        <f t="shared" si="15"/>
        <v>0</v>
      </c>
      <c r="N82" s="196"/>
      <c r="O82" s="193" t="s">
        <v>464</v>
      </c>
      <c r="P82" s="191">
        <v>44</v>
      </c>
      <c r="Q82" s="251"/>
    </row>
    <row r="83" spans="1:23" ht="28.5" customHeight="1" thickBot="1">
      <c r="A83" s="263" t="s">
        <v>215</v>
      </c>
      <c r="B83" s="263"/>
      <c r="C83" s="65" t="s">
        <v>13</v>
      </c>
      <c r="D83" s="68">
        <v>68</v>
      </c>
      <c r="E83" s="68">
        <v>22</v>
      </c>
      <c r="F83" s="202">
        <f t="shared" si="9"/>
        <v>90</v>
      </c>
      <c r="G83" s="69">
        <v>268</v>
      </c>
      <c r="H83" s="69">
        <v>75</v>
      </c>
      <c r="I83" s="66">
        <f t="shared" si="10"/>
        <v>343</v>
      </c>
      <c r="J83" s="69">
        <v>40</v>
      </c>
      <c r="K83" s="69">
        <v>7</v>
      </c>
      <c r="L83" s="90">
        <f t="shared" si="15"/>
        <v>47</v>
      </c>
      <c r="N83" s="196"/>
      <c r="O83" s="193" t="s">
        <v>462</v>
      </c>
      <c r="P83" s="191">
        <v>58</v>
      </c>
      <c r="Q83" s="251"/>
      <c r="R83" s="68">
        <v>39</v>
      </c>
      <c r="S83" s="68">
        <v>11</v>
      </c>
      <c r="T83" s="202">
        <f t="shared" ref="T83:T85" si="16">R83+S83</f>
        <v>50</v>
      </c>
      <c r="U83" s="69">
        <v>208</v>
      </c>
      <c r="V83" s="69">
        <v>86</v>
      </c>
      <c r="W83" s="207">
        <f t="shared" ref="W83:W85" si="17">SUM(U83:V83)</f>
        <v>294</v>
      </c>
    </row>
    <row r="84" spans="1:23" ht="28.5" customHeight="1" thickBot="1">
      <c r="A84" s="263"/>
      <c r="B84" s="263"/>
      <c r="C84" s="65" t="s">
        <v>140</v>
      </c>
      <c r="D84" s="68">
        <v>19</v>
      </c>
      <c r="E84" s="68">
        <v>2</v>
      </c>
      <c r="F84" s="204">
        <f t="shared" si="9"/>
        <v>21</v>
      </c>
      <c r="G84" s="69">
        <v>101</v>
      </c>
      <c r="H84" s="69">
        <v>10</v>
      </c>
      <c r="I84" s="66">
        <f t="shared" si="10"/>
        <v>111</v>
      </c>
      <c r="J84" s="69"/>
      <c r="K84" s="69"/>
      <c r="L84" s="90">
        <f t="shared" si="15"/>
        <v>0</v>
      </c>
      <c r="N84" s="197"/>
      <c r="O84" s="193" t="s">
        <v>457</v>
      </c>
      <c r="P84" s="191">
        <v>75</v>
      </c>
      <c r="Q84" s="252"/>
      <c r="R84" s="68"/>
      <c r="S84" s="68"/>
      <c r="T84" s="204">
        <f t="shared" si="16"/>
        <v>0</v>
      </c>
      <c r="U84" s="69"/>
      <c r="V84" s="69"/>
      <c r="W84" s="207">
        <f t="shared" si="17"/>
        <v>0</v>
      </c>
    </row>
    <row r="85" spans="1:23" ht="53.45" customHeight="1" thickBot="1">
      <c r="A85" s="263"/>
      <c r="B85" s="263"/>
      <c r="C85" s="35" t="s">
        <v>141</v>
      </c>
      <c r="D85" s="68">
        <v>39</v>
      </c>
      <c r="E85" s="68">
        <v>6</v>
      </c>
      <c r="F85" s="210">
        <f t="shared" si="9"/>
        <v>45</v>
      </c>
      <c r="G85" s="69">
        <v>165</v>
      </c>
      <c r="H85" s="69">
        <v>35</v>
      </c>
      <c r="I85" s="66">
        <f t="shared" si="10"/>
        <v>200</v>
      </c>
      <c r="J85" s="69"/>
      <c r="K85" s="69"/>
      <c r="L85" s="90">
        <f t="shared" si="15"/>
        <v>0</v>
      </c>
      <c r="N85" s="248" t="s">
        <v>495</v>
      </c>
      <c r="O85" s="193" t="s">
        <v>454</v>
      </c>
      <c r="P85" s="191">
        <v>60</v>
      </c>
      <c r="Q85" s="250">
        <v>79</v>
      </c>
      <c r="R85" s="68"/>
      <c r="S85" s="68"/>
      <c r="T85" s="210">
        <f t="shared" si="16"/>
        <v>0</v>
      </c>
      <c r="U85" s="69"/>
      <c r="V85" s="69"/>
      <c r="W85" s="207">
        <f t="shared" si="17"/>
        <v>0</v>
      </c>
    </row>
    <row r="86" spans="1:23" ht="28.5" customHeight="1" thickBot="1">
      <c r="A86" s="263"/>
      <c r="B86" s="263"/>
      <c r="C86" s="66" t="s">
        <v>51</v>
      </c>
      <c r="D86" s="66">
        <f>SUM(D83:D85)</f>
        <v>126</v>
      </c>
      <c r="E86" s="66">
        <f>SUM(E83:E85)</f>
        <v>30</v>
      </c>
      <c r="F86" s="66">
        <f>SUM(F83:F85)</f>
        <v>156</v>
      </c>
      <c r="G86" s="66">
        <f>SUM(G83:G85)</f>
        <v>534</v>
      </c>
      <c r="H86" s="66">
        <f>SUM(H83:H85)</f>
        <v>120</v>
      </c>
      <c r="I86" s="66">
        <f t="shared" si="10"/>
        <v>654</v>
      </c>
      <c r="J86" s="90">
        <f>SUM(J83:J85)</f>
        <v>40</v>
      </c>
      <c r="K86" s="90">
        <f>SUM(K83:K85)</f>
        <v>7</v>
      </c>
      <c r="L86" s="90">
        <f t="shared" si="15"/>
        <v>47</v>
      </c>
      <c r="N86" s="249"/>
      <c r="O86" s="193" t="s">
        <v>194</v>
      </c>
      <c r="P86" s="191">
        <v>62</v>
      </c>
      <c r="Q86" s="251"/>
    </row>
    <row r="87" spans="1:23" ht="28.5" customHeight="1" thickBot="1">
      <c r="A87" s="263" t="s">
        <v>216</v>
      </c>
      <c r="B87" s="263"/>
      <c r="C87" s="65" t="s">
        <v>13</v>
      </c>
      <c r="D87" s="68">
        <v>16</v>
      </c>
      <c r="E87" s="68">
        <v>2</v>
      </c>
      <c r="F87" s="202">
        <f t="shared" si="9"/>
        <v>18</v>
      </c>
      <c r="G87" s="69">
        <v>334</v>
      </c>
      <c r="H87" s="69">
        <v>77</v>
      </c>
      <c r="I87" s="66">
        <f t="shared" si="10"/>
        <v>411</v>
      </c>
      <c r="J87" s="69"/>
      <c r="K87" s="69"/>
      <c r="L87" s="90">
        <f t="shared" si="15"/>
        <v>0</v>
      </c>
      <c r="N87" s="248" t="s">
        <v>496</v>
      </c>
      <c r="O87" s="193" t="s">
        <v>73</v>
      </c>
      <c r="P87" s="191">
        <v>13</v>
      </c>
      <c r="Q87" s="251"/>
      <c r="R87" s="68">
        <v>16</v>
      </c>
      <c r="S87" s="68">
        <v>2</v>
      </c>
      <c r="T87" s="202">
        <f t="shared" ref="T87:T89" si="18">R87+S87</f>
        <v>18</v>
      </c>
      <c r="U87" s="69"/>
      <c r="V87" s="69"/>
      <c r="W87" s="207">
        <f t="shared" ref="W87:W90" si="19">SUM(U87:V87)</f>
        <v>0</v>
      </c>
    </row>
    <row r="88" spans="1:23" ht="28.5" customHeight="1" thickBot="1">
      <c r="A88" s="263"/>
      <c r="B88" s="263"/>
      <c r="C88" s="65" t="s">
        <v>140</v>
      </c>
      <c r="D88" s="68">
        <v>5</v>
      </c>
      <c r="E88" s="68">
        <v>1</v>
      </c>
      <c r="F88" s="204">
        <f t="shared" ref="F88:F106" si="20">D88+E88</f>
        <v>6</v>
      </c>
      <c r="G88" s="69">
        <v>159</v>
      </c>
      <c r="H88" s="69">
        <v>18</v>
      </c>
      <c r="I88" s="66">
        <f t="shared" si="10"/>
        <v>177</v>
      </c>
      <c r="J88" s="69"/>
      <c r="K88" s="69"/>
      <c r="L88" s="90">
        <f t="shared" si="15"/>
        <v>0</v>
      </c>
      <c r="N88" s="253"/>
      <c r="O88" s="193" t="s">
        <v>497</v>
      </c>
      <c r="P88" s="191">
        <v>24</v>
      </c>
      <c r="Q88" s="251"/>
      <c r="R88" s="68"/>
      <c r="S88" s="68"/>
      <c r="T88" s="204">
        <f t="shared" si="18"/>
        <v>0</v>
      </c>
      <c r="U88" s="69"/>
      <c r="V88" s="69"/>
      <c r="W88" s="207">
        <f t="shared" si="19"/>
        <v>0</v>
      </c>
    </row>
    <row r="89" spans="1:23" ht="28.5" customHeight="1" thickBot="1">
      <c r="A89" s="263"/>
      <c r="B89" s="263"/>
      <c r="C89" s="35" t="s">
        <v>142</v>
      </c>
      <c r="D89" s="68">
        <v>2</v>
      </c>
      <c r="E89" s="68">
        <v>3</v>
      </c>
      <c r="F89" s="210">
        <f t="shared" si="20"/>
        <v>5</v>
      </c>
      <c r="G89" s="69">
        <v>119</v>
      </c>
      <c r="H89" s="69">
        <v>25</v>
      </c>
      <c r="I89" s="66">
        <f t="shared" si="10"/>
        <v>144</v>
      </c>
      <c r="J89" s="69"/>
      <c r="K89" s="69"/>
      <c r="L89" s="90">
        <f t="shared" si="15"/>
        <v>0</v>
      </c>
      <c r="N89" s="253"/>
      <c r="O89" s="193" t="s">
        <v>454</v>
      </c>
      <c r="P89" s="191">
        <v>53</v>
      </c>
      <c r="Q89" s="251"/>
      <c r="R89" s="68"/>
      <c r="S89" s="68"/>
      <c r="T89" s="210">
        <f t="shared" si="18"/>
        <v>0</v>
      </c>
      <c r="U89" s="69"/>
      <c r="V89" s="69"/>
      <c r="W89" s="207">
        <f t="shared" si="19"/>
        <v>0</v>
      </c>
    </row>
    <row r="90" spans="1:23" ht="28.5" customHeight="1" thickBot="1">
      <c r="A90" s="263"/>
      <c r="B90" s="263"/>
      <c r="C90" s="66" t="s">
        <v>51</v>
      </c>
      <c r="D90" s="66">
        <f>SUM(D87:D89)</f>
        <v>23</v>
      </c>
      <c r="E90" s="66">
        <f>SUM(E87:E89)</f>
        <v>6</v>
      </c>
      <c r="F90" s="66">
        <f>SUM(F87:F89)</f>
        <v>29</v>
      </c>
      <c r="G90" s="66">
        <f>SUM(G87:G89)</f>
        <v>612</v>
      </c>
      <c r="H90" s="66">
        <f>SUM(H87:H89)</f>
        <v>120</v>
      </c>
      <c r="I90" s="66">
        <f t="shared" si="10"/>
        <v>732</v>
      </c>
      <c r="J90" s="90">
        <f>SUM(J87:J89)</f>
        <v>0</v>
      </c>
      <c r="K90" s="90">
        <f>SUM(K87:K89)</f>
        <v>0</v>
      </c>
      <c r="L90" s="90">
        <f t="shared" si="15"/>
        <v>0</v>
      </c>
      <c r="N90" s="249"/>
      <c r="O90" s="193" t="s">
        <v>498</v>
      </c>
      <c r="P90" s="191">
        <v>32</v>
      </c>
      <c r="Q90" s="252"/>
      <c r="R90" s="207">
        <f>SUM(R87:R89)</f>
        <v>16</v>
      </c>
      <c r="S90" s="207">
        <f>SUM(S87:S89)</f>
        <v>2</v>
      </c>
      <c r="T90" s="207">
        <f>SUM(T87:T89)</f>
        <v>18</v>
      </c>
      <c r="U90" s="207">
        <f>SUM(U87:U89)</f>
        <v>0</v>
      </c>
      <c r="V90" s="207">
        <f>SUM(V87:V89)</f>
        <v>0</v>
      </c>
      <c r="W90" s="207">
        <f t="shared" si="19"/>
        <v>0</v>
      </c>
    </row>
    <row r="91" spans="1:23" ht="28.5" customHeight="1">
      <c r="A91" s="263" t="s">
        <v>217</v>
      </c>
      <c r="B91" s="263"/>
      <c r="C91" s="35" t="s">
        <v>145</v>
      </c>
      <c r="D91" s="68">
        <v>26</v>
      </c>
      <c r="E91" s="68">
        <v>13</v>
      </c>
      <c r="F91" s="210">
        <f t="shared" si="20"/>
        <v>39</v>
      </c>
      <c r="G91" s="69">
        <v>118</v>
      </c>
      <c r="H91" s="69">
        <v>32</v>
      </c>
      <c r="I91" s="66">
        <f t="shared" si="10"/>
        <v>150</v>
      </c>
      <c r="J91" s="69"/>
      <c r="K91" s="69"/>
      <c r="L91" s="90">
        <f t="shared" si="15"/>
        <v>0</v>
      </c>
    </row>
    <row r="92" spans="1:23" ht="28.5" customHeight="1">
      <c r="A92" s="263"/>
      <c r="B92" s="263"/>
      <c r="C92" s="65" t="s">
        <v>144</v>
      </c>
      <c r="D92" s="68">
        <v>81</v>
      </c>
      <c r="E92" s="68">
        <v>23</v>
      </c>
      <c r="F92" s="202">
        <f t="shared" si="20"/>
        <v>104</v>
      </c>
      <c r="G92" s="69">
        <v>255</v>
      </c>
      <c r="H92" s="69">
        <v>66</v>
      </c>
      <c r="I92" s="66">
        <f t="shared" si="10"/>
        <v>321</v>
      </c>
      <c r="J92" s="69"/>
      <c r="K92" s="69"/>
      <c r="L92" s="90">
        <f t="shared" si="15"/>
        <v>0</v>
      </c>
    </row>
    <row r="93" spans="1:23" ht="28.5" customHeight="1">
      <c r="A93" s="263"/>
      <c r="B93" s="263"/>
      <c r="C93" s="65" t="s">
        <v>143</v>
      </c>
      <c r="D93" s="68">
        <v>44</v>
      </c>
      <c r="E93" s="68">
        <v>8</v>
      </c>
      <c r="F93" s="204">
        <f t="shared" si="20"/>
        <v>52</v>
      </c>
      <c r="G93" s="69">
        <v>563</v>
      </c>
      <c r="H93" s="69">
        <v>127</v>
      </c>
      <c r="I93" s="66">
        <f t="shared" si="10"/>
        <v>690</v>
      </c>
      <c r="J93" s="69"/>
      <c r="K93" s="69"/>
      <c r="L93" s="90">
        <f t="shared" si="15"/>
        <v>0</v>
      </c>
    </row>
    <row r="94" spans="1:23" ht="28.5" customHeight="1">
      <c r="A94" s="263"/>
      <c r="B94" s="263"/>
      <c r="C94" s="66" t="s">
        <v>51</v>
      </c>
      <c r="D94" s="66">
        <f>SUM(D91:D93)</f>
        <v>151</v>
      </c>
      <c r="E94" s="66">
        <f>SUM(E91:E93)</f>
        <v>44</v>
      </c>
      <c r="F94" s="66">
        <f>SUM(F91:F93)</f>
        <v>195</v>
      </c>
      <c r="G94" s="66">
        <f>SUM(G91:G93)</f>
        <v>936</v>
      </c>
      <c r="H94" s="66">
        <f>SUM(H91:H93)</f>
        <v>225</v>
      </c>
      <c r="I94" s="66">
        <f t="shared" si="10"/>
        <v>1161</v>
      </c>
      <c r="J94" s="90">
        <f>SUM(J91:J93)</f>
        <v>0</v>
      </c>
      <c r="K94" s="90">
        <f>SUM(K91:K93)</f>
        <v>0</v>
      </c>
      <c r="L94" s="90">
        <f t="shared" si="15"/>
        <v>0</v>
      </c>
    </row>
    <row r="95" spans="1:23" ht="28.5" customHeight="1">
      <c r="A95" s="263" t="s">
        <v>377</v>
      </c>
      <c r="B95" s="263"/>
      <c r="C95" s="35" t="s">
        <v>146</v>
      </c>
      <c r="D95" s="68">
        <v>13</v>
      </c>
      <c r="E95" s="68">
        <v>2</v>
      </c>
      <c r="F95" s="210">
        <f t="shared" si="20"/>
        <v>15</v>
      </c>
      <c r="G95" s="69">
        <v>75</v>
      </c>
      <c r="H95" s="69">
        <v>18</v>
      </c>
      <c r="I95" s="66">
        <f t="shared" si="10"/>
        <v>93</v>
      </c>
      <c r="J95" s="69"/>
      <c r="K95" s="69"/>
      <c r="L95" s="90">
        <f t="shared" si="15"/>
        <v>0</v>
      </c>
    </row>
    <row r="96" spans="1:23" ht="28.5" customHeight="1">
      <c r="A96" s="263"/>
      <c r="B96" s="263"/>
      <c r="C96" s="65" t="s">
        <v>147</v>
      </c>
      <c r="D96" s="68">
        <v>5</v>
      </c>
      <c r="E96" s="68">
        <v>1</v>
      </c>
      <c r="F96" s="204">
        <f t="shared" si="20"/>
        <v>6</v>
      </c>
      <c r="G96" s="69">
        <v>46</v>
      </c>
      <c r="H96" s="69">
        <v>8</v>
      </c>
      <c r="I96" s="66">
        <f t="shared" si="10"/>
        <v>54</v>
      </c>
      <c r="J96" s="69"/>
      <c r="K96" s="69"/>
      <c r="L96" s="90">
        <f t="shared" si="15"/>
        <v>0</v>
      </c>
    </row>
    <row r="97" spans="1:12" ht="28.5" customHeight="1">
      <c r="A97" s="263"/>
      <c r="B97" s="263"/>
      <c r="C97" s="66" t="s">
        <v>51</v>
      </c>
      <c r="D97" s="66">
        <f>SUM(D95:D96)</f>
        <v>18</v>
      </c>
      <c r="E97" s="66">
        <f>SUM(E95:E96)</f>
        <v>3</v>
      </c>
      <c r="F97" s="66">
        <f>SUM(F95:F96)</f>
        <v>21</v>
      </c>
      <c r="G97" s="66">
        <f>SUM(G95:G96)</f>
        <v>121</v>
      </c>
      <c r="H97" s="66">
        <f>SUM(H95:H96)</f>
        <v>26</v>
      </c>
      <c r="I97" s="66">
        <f t="shared" si="10"/>
        <v>147</v>
      </c>
      <c r="J97" s="90">
        <f>SUM(J95:J96)</f>
        <v>0</v>
      </c>
      <c r="K97" s="90">
        <f>SUM(K95:K96)</f>
        <v>0</v>
      </c>
      <c r="L97" s="90">
        <f t="shared" si="15"/>
        <v>0</v>
      </c>
    </row>
    <row r="98" spans="1:12" ht="28.5" customHeight="1">
      <c r="A98" s="263" t="s">
        <v>148</v>
      </c>
      <c r="B98" s="263"/>
      <c r="C98" s="65" t="s">
        <v>149</v>
      </c>
      <c r="D98" s="71">
        <v>37</v>
      </c>
      <c r="E98" s="71">
        <v>7</v>
      </c>
      <c r="F98" s="210">
        <f t="shared" si="20"/>
        <v>44</v>
      </c>
      <c r="G98" s="69">
        <v>537</v>
      </c>
      <c r="H98" s="69">
        <v>72</v>
      </c>
      <c r="I98" s="66">
        <f t="shared" si="10"/>
        <v>609</v>
      </c>
      <c r="J98" s="69"/>
      <c r="K98" s="69"/>
      <c r="L98" s="90">
        <f t="shared" si="15"/>
        <v>0</v>
      </c>
    </row>
    <row r="99" spans="1:12" ht="28.5" customHeight="1">
      <c r="A99" s="263"/>
      <c r="B99" s="263"/>
      <c r="C99" s="35" t="s">
        <v>150</v>
      </c>
      <c r="D99" s="71">
        <v>38</v>
      </c>
      <c r="E99" s="71">
        <v>18</v>
      </c>
      <c r="F99" s="210">
        <f t="shared" si="20"/>
        <v>56</v>
      </c>
      <c r="G99" s="69">
        <v>416</v>
      </c>
      <c r="H99" s="69">
        <v>212</v>
      </c>
      <c r="I99" s="66">
        <f t="shared" si="10"/>
        <v>628</v>
      </c>
      <c r="J99" s="69"/>
      <c r="K99" s="69"/>
      <c r="L99" s="90">
        <f t="shared" si="15"/>
        <v>0</v>
      </c>
    </row>
    <row r="100" spans="1:12" ht="28.5" customHeight="1">
      <c r="A100" s="263"/>
      <c r="B100" s="263"/>
      <c r="C100" s="65" t="s">
        <v>151</v>
      </c>
      <c r="D100" s="71">
        <v>18</v>
      </c>
      <c r="E100" s="71">
        <v>6</v>
      </c>
      <c r="F100" s="204">
        <f t="shared" si="20"/>
        <v>24</v>
      </c>
      <c r="G100" s="69">
        <v>300</v>
      </c>
      <c r="H100" s="69">
        <v>62</v>
      </c>
      <c r="I100" s="66">
        <f t="shared" si="10"/>
        <v>362</v>
      </c>
      <c r="J100" s="69"/>
      <c r="K100" s="69"/>
      <c r="L100" s="90">
        <f t="shared" si="15"/>
        <v>0</v>
      </c>
    </row>
    <row r="101" spans="1:12" ht="28.5" customHeight="1">
      <c r="A101" s="263"/>
      <c r="B101" s="263"/>
      <c r="C101" s="66" t="s">
        <v>51</v>
      </c>
      <c r="D101" s="66">
        <f>SUM(D98:D100)</f>
        <v>93</v>
      </c>
      <c r="E101" s="66">
        <f>SUM(E98:E100)</f>
        <v>31</v>
      </c>
      <c r="F101" s="66">
        <f>SUM(F98:F100)</f>
        <v>124</v>
      </c>
      <c r="G101" s="66">
        <f>SUM(G98:G100)</f>
        <v>1253</v>
      </c>
      <c r="H101" s="66">
        <f>SUM(H98:H100)</f>
        <v>346</v>
      </c>
      <c r="I101" s="66">
        <f t="shared" si="10"/>
        <v>1599</v>
      </c>
      <c r="J101" s="90">
        <f>SUM(J98:J100)</f>
        <v>0</v>
      </c>
      <c r="K101" s="90">
        <f>SUM(K98:K100)</f>
        <v>0</v>
      </c>
      <c r="L101" s="90">
        <f t="shared" si="15"/>
        <v>0</v>
      </c>
    </row>
    <row r="102" spans="1:12" ht="28.5" customHeight="1">
      <c r="A102" s="263" t="s">
        <v>218</v>
      </c>
      <c r="B102" s="260" t="s">
        <v>219</v>
      </c>
      <c r="C102" s="260"/>
      <c r="D102" s="71">
        <v>40</v>
      </c>
      <c r="E102" s="71">
        <v>19</v>
      </c>
      <c r="F102" s="202">
        <f t="shared" si="20"/>
        <v>59</v>
      </c>
      <c r="G102" s="69">
        <v>112</v>
      </c>
      <c r="H102" s="69">
        <v>59</v>
      </c>
      <c r="I102" s="66">
        <f t="shared" si="10"/>
        <v>171</v>
      </c>
      <c r="J102" s="69"/>
      <c r="K102" s="69"/>
      <c r="L102" s="90">
        <f t="shared" si="15"/>
        <v>0</v>
      </c>
    </row>
    <row r="103" spans="1:12" ht="48" customHeight="1">
      <c r="A103" s="263"/>
      <c r="B103" s="263" t="s">
        <v>145</v>
      </c>
      <c r="C103" s="35" t="s">
        <v>150</v>
      </c>
      <c r="D103" s="71">
        <v>20</v>
      </c>
      <c r="E103" s="71">
        <v>6</v>
      </c>
      <c r="F103" s="210">
        <f t="shared" si="20"/>
        <v>26</v>
      </c>
      <c r="G103" s="69">
        <v>77</v>
      </c>
      <c r="H103" s="69">
        <v>26</v>
      </c>
      <c r="I103" s="66">
        <f t="shared" si="10"/>
        <v>103</v>
      </c>
      <c r="J103" s="69"/>
      <c r="K103" s="69"/>
      <c r="L103" s="90">
        <f t="shared" si="15"/>
        <v>0</v>
      </c>
    </row>
    <row r="104" spans="1:12" ht="44.25" customHeight="1">
      <c r="A104" s="263"/>
      <c r="B104" s="263"/>
      <c r="C104" s="35" t="s">
        <v>376</v>
      </c>
      <c r="D104" s="71">
        <v>5</v>
      </c>
      <c r="E104" s="71">
        <v>1</v>
      </c>
      <c r="F104" s="210"/>
      <c r="G104" s="69">
        <v>30</v>
      </c>
      <c r="H104" s="69">
        <v>8</v>
      </c>
      <c r="I104" s="66">
        <f t="shared" si="10"/>
        <v>38</v>
      </c>
      <c r="J104" s="69"/>
      <c r="K104" s="69"/>
      <c r="L104" s="90">
        <f t="shared" si="15"/>
        <v>0</v>
      </c>
    </row>
    <row r="105" spans="1:12" ht="28.5" customHeight="1">
      <c r="A105" s="263"/>
      <c r="B105" s="263" t="s">
        <v>340</v>
      </c>
      <c r="C105" s="70" t="s">
        <v>374</v>
      </c>
      <c r="D105" s="70">
        <v>7</v>
      </c>
      <c r="E105" s="70">
        <v>3</v>
      </c>
      <c r="F105" s="204"/>
      <c r="G105" s="70">
        <v>15</v>
      </c>
      <c r="H105" s="70">
        <v>6</v>
      </c>
      <c r="I105" s="66">
        <f t="shared" si="10"/>
        <v>21</v>
      </c>
      <c r="J105" s="70"/>
      <c r="K105" s="70"/>
      <c r="L105" s="90">
        <f t="shared" si="15"/>
        <v>0</v>
      </c>
    </row>
    <row r="106" spans="1:12" ht="28.5" customHeight="1">
      <c r="A106" s="263"/>
      <c r="B106" s="263"/>
      <c r="C106" s="70" t="s">
        <v>375</v>
      </c>
      <c r="D106" s="70">
        <v>21</v>
      </c>
      <c r="E106" s="70">
        <v>1</v>
      </c>
      <c r="F106" s="202">
        <f t="shared" si="20"/>
        <v>22</v>
      </c>
      <c r="G106" s="70">
        <v>24</v>
      </c>
      <c r="H106" s="70">
        <v>1</v>
      </c>
      <c r="I106" s="66">
        <f t="shared" si="10"/>
        <v>25</v>
      </c>
      <c r="J106" s="70"/>
      <c r="K106" s="70"/>
      <c r="L106" s="90">
        <f t="shared" si="15"/>
        <v>0</v>
      </c>
    </row>
    <row r="107" spans="1:12" ht="28.5" customHeight="1">
      <c r="A107" s="263"/>
      <c r="B107" s="264" t="s">
        <v>51</v>
      </c>
      <c r="C107" s="264"/>
      <c r="D107" s="66">
        <f>SUM(D102:D106)</f>
        <v>93</v>
      </c>
      <c r="E107" s="66">
        <f>SUM(E102:E106)</f>
        <v>30</v>
      </c>
      <c r="F107" s="66">
        <f>SUM(F102:F106)</f>
        <v>107</v>
      </c>
      <c r="G107" s="66">
        <f>SUM(G102:G106)</f>
        <v>258</v>
      </c>
      <c r="H107" s="66">
        <f>SUM(H102:H106)</f>
        <v>100</v>
      </c>
      <c r="I107" s="66">
        <f>SUM(G107:H107)</f>
        <v>358</v>
      </c>
      <c r="J107" s="90">
        <f>SUM(J102:J106)</f>
        <v>0</v>
      </c>
      <c r="K107" s="90">
        <f>SUM(K102:K106)</f>
        <v>0</v>
      </c>
      <c r="L107" s="90">
        <f>SUM(J107:K107)</f>
        <v>0</v>
      </c>
    </row>
    <row r="108" spans="1:12" ht="28.5" customHeight="1">
      <c r="A108" s="263" t="s">
        <v>378</v>
      </c>
      <c r="B108" s="263"/>
      <c r="C108" s="65" t="s">
        <v>125</v>
      </c>
      <c r="D108" s="71">
        <v>96</v>
      </c>
      <c r="E108" s="71">
        <v>110</v>
      </c>
      <c r="F108" s="200">
        <f>SUM(D108:E108)</f>
        <v>206</v>
      </c>
      <c r="G108" s="69">
        <v>203</v>
      </c>
      <c r="H108" s="69">
        <v>249</v>
      </c>
      <c r="I108" s="66">
        <f>SUM(G108:H108)</f>
        <v>452</v>
      </c>
      <c r="J108" s="69"/>
      <c r="K108" s="69"/>
      <c r="L108" s="90">
        <f>SUM(J108:K108)</f>
        <v>0</v>
      </c>
    </row>
    <row r="109" spans="1:12" ht="28.5" customHeight="1">
      <c r="A109" s="263"/>
      <c r="B109" s="263"/>
      <c r="C109" s="65" t="s">
        <v>379</v>
      </c>
      <c r="D109" s="71">
        <v>63</v>
      </c>
      <c r="E109" s="71">
        <v>18</v>
      </c>
      <c r="F109" s="202">
        <f t="shared" ref="F109:F113" si="21">SUM(D109:E109)</f>
        <v>81</v>
      </c>
      <c r="G109" s="69">
        <v>187</v>
      </c>
      <c r="H109" s="69">
        <v>57</v>
      </c>
      <c r="I109" s="66">
        <f t="shared" ref="I109:I113" si="22">SUM(G109:H109)</f>
        <v>244</v>
      </c>
      <c r="J109" s="69"/>
      <c r="K109" s="69"/>
      <c r="L109" s="90">
        <f t="shared" ref="L109:L113" si="23">SUM(J109:K109)</f>
        <v>0</v>
      </c>
    </row>
    <row r="110" spans="1:12" ht="28.5" customHeight="1">
      <c r="A110" s="263"/>
      <c r="B110" s="263"/>
      <c r="C110" s="65" t="s">
        <v>76</v>
      </c>
      <c r="D110" s="71">
        <v>13</v>
      </c>
      <c r="E110" s="71">
        <v>1</v>
      </c>
      <c r="F110" s="204">
        <f t="shared" si="21"/>
        <v>14</v>
      </c>
      <c r="G110" s="69">
        <v>60</v>
      </c>
      <c r="H110" s="69">
        <v>11</v>
      </c>
      <c r="I110" s="66">
        <f t="shared" si="22"/>
        <v>71</v>
      </c>
      <c r="J110" s="69"/>
      <c r="K110" s="69"/>
      <c r="L110" s="90">
        <f t="shared" si="23"/>
        <v>0</v>
      </c>
    </row>
    <row r="111" spans="1:12" ht="28.5" customHeight="1">
      <c r="A111" s="263"/>
      <c r="B111" s="263"/>
      <c r="C111" s="65" t="s">
        <v>380</v>
      </c>
      <c r="D111" s="71">
        <v>47</v>
      </c>
      <c r="E111" s="71">
        <v>4</v>
      </c>
      <c r="F111" s="210">
        <f t="shared" si="21"/>
        <v>51</v>
      </c>
      <c r="G111" s="69">
        <v>209</v>
      </c>
      <c r="H111" s="69">
        <v>56</v>
      </c>
      <c r="I111" s="66">
        <f t="shared" si="22"/>
        <v>265</v>
      </c>
      <c r="J111" s="69"/>
      <c r="K111" s="69"/>
      <c r="L111" s="90">
        <f t="shared" si="23"/>
        <v>0</v>
      </c>
    </row>
    <row r="112" spans="1:12" ht="28.5" customHeight="1">
      <c r="A112" s="263"/>
      <c r="B112" s="263"/>
      <c r="C112" s="35" t="s">
        <v>381</v>
      </c>
      <c r="D112" s="71">
        <v>50</v>
      </c>
      <c r="E112" s="71">
        <v>1</v>
      </c>
      <c r="F112" s="212">
        <f t="shared" si="21"/>
        <v>51</v>
      </c>
      <c r="G112" s="69">
        <v>50</v>
      </c>
      <c r="H112" s="69">
        <v>4</v>
      </c>
      <c r="I112" s="66">
        <f t="shared" si="22"/>
        <v>54</v>
      </c>
      <c r="J112" s="69"/>
      <c r="K112" s="69"/>
      <c r="L112" s="90">
        <f t="shared" si="23"/>
        <v>0</v>
      </c>
    </row>
    <row r="113" spans="1:12" ht="28.5" customHeight="1">
      <c r="A113" s="263"/>
      <c r="B113" s="263"/>
      <c r="C113" s="65" t="s">
        <v>382</v>
      </c>
      <c r="D113" s="71">
        <v>5</v>
      </c>
      <c r="E113" s="71">
        <v>5</v>
      </c>
      <c r="F113" s="212">
        <f t="shared" si="21"/>
        <v>10</v>
      </c>
      <c r="G113" s="69">
        <v>18</v>
      </c>
      <c r="H113" s="69">
        <v>32</v>
      </c>
      <c r="I113" s="66">
        <f t="shared" si="22"/>
        <v>50</v>
      </c>
      <c r="J113" s="69"/>
      <c r="K113" s="69"/>
      <c r="L113" s="90">
        <f t="shared" si="23"/>
        <v>0</v>
      </c>
    </row>
    <row r="114" spans="1:12" ht="28.5" customHeight="1">
      <c r="A114" s="263"/>
      <c r="B114" s="263"/>
      <c r="C114" s="66"/>
      <c r="D114" s="66">
        <f>SUM(D108:D113)</f>
        <v>274</v>
      </c>
      <c r="E114" s="66">
        <f t="shared" ref="E114:I114" si="24">SUM(E108:E113)</f>
        <v>139</v>
      </c>
      <c r="F114" s="66">
        <f t="shared" si="24"/>
        <v>413</v>
      </c>
      <c r="G114" s="66">
        <f>SUM(G108:G113)</f>
        <v>727</v>
      </c>
      <c r="H114" s="66">
        <f t="shared" si="24"/>
        <v>409</v>
      </c>
      <c r="I114" s="66">
        <f t="shared" si="24"/>
        <v>1136</v>
      </c>
      <c r="J114" s="90">
        <f>SUM(J108:J113)</f>
        <v>0</v>
      </c>
      <c r="K114" s="90">
        <f t="shared" ref="K114:L114" si="25">SUM(K108:K113)</f>
        <v>0</v>
      </c>
      <c r="L114" s="90">
        <f t="shared" si="25"/>
        <v>0</v>
      </c>
    </row>
    <row r="115" spans="1:12" ht="28.5" customHeight="1">
      <c r="A115" s="263" t="s">
        <v>383</v>
      </c>
      <c r="B115" s="263"/>
      <c r="C115" s="65" t="s">
        <v>125</v>
      </c>
      <c r="D115" s="71">
        <v>4</v>
      </c>
      <c r="E115" s="71">
        <v>10</v>
      </c>
      <c r="F115" s="200">
        <f>SUM(D115:E115)</f>
        <v>14</v>
      </c>
      <c r="G115" s="71">
        <v>4</v>
      </c>
      <c r="H115" s="71">
        <v>10</v>
      </c>
      <c r="I115" s="66">
        <f>SUM(G115:H115)</f>
        <v>14</v>
      </c>
      <c r="J115" s="71"/>
      <c r="K115" s="71"/>
      <c r="L115" s="90">
        <f>SUM(J115:K115)</f>
        <v>0</v>
      </c>
    </row>
    <row r="116" spans="1:12" ht="28.5" customHeight="1">
      <c r="A116" s="263"/>
      <c r="B116" s="263"/>
      <c r="C116" s="65" t="s">
        <v>111</v>
      </c>
      <c r="D116" s="71">
        <v>4</v>
      </c>
      <c r="E116" s="71">
        <v>0</v>
      </c>
      <c r="F116" s="202">
        <f t="shared" ref="F116:F118" si="26">SUM(D116:E116)</f>
        <v>4</v>
      </c>
      <c r="G116" s="71">
        <v>4</v>
      </c>
      <c r="H116" s="71">
        <v>0</v>
      </c>
      <c r="I116" s="66">
        <f t="shared" ref="I116:I118" si="27">SUM(G116:H116)</f>
        <v>4</v>
      </c>
      <c r="J116" s="71"/>
      <c r="K116" s="71"/>
      <c r="L116" s="90">
        <f t="shared" ref="L116:L118" si="28">SUM(J116:K116)</f>
        <v>0</v>
      </c>
    </row>
    <row r="117" spans="1:12" ht="28.5" customHeight="1">
      <c r="A117" s="263"/>
      <c r="B117" s="263"/>
      <c r="C117" s="65" t="s">
        <v>198</v>
      </c>
      <c r="D117" s="71">
        <v>2</v>
      </c>
      <c r="E117" s="71">
        <v>0</v>
      </c>
      <c r="F117" s="202">
        <f t="shared" si="26"/>
        <v>2</v>
      </c>
      <c r="G117" s="71">
        <v>2</v>
      </c>
      <c r="H117" s="71">
        <v>0</v>
      </c>
      <c r="I117" s="66">
        <f t="shared" si="27"/>
        <v>2</v>
      </c>
      <c r="J117" s="71"/>
      <c r="K117" s="71"/>
      <c r="L117" s="90">
        <f t="shared" si="28"/>
        <v>0</v>
      </c>
    </row>
    <row r="118" spans="1:12" ht="28.5" customHeight="1">
      <c r="A118" s="263"/>
      <c r="B118" s="263"/>
      <c r="C118" s="65" t="s">
        <v>384</v>
      </c>
      <c r="D118" s="71">
        <v>13</v>
      </c>
      <c r="E118" s="71">
        <v>2</v>
      </c>
      <c r="F118" s="212">
        <f t="shared" si="26"/>
        <v>15</v>
      </c>
      <c r="G118" s="71">
        <v>13</v>
      </c>
      <c r="H118" s="71">
        <v>2</v>
      </c>
      <c r="I118" s="66">
        <f t="shared" si="27"/>
        <v>15</v>
      </c>
      <c r="J118" s="71"/>
      <c r="K118" s="71"/>
      <c r="L118" s="90">
        <f t="shared" si="28"/>
        <v>0</v>
      </c>
    </row>
    <row r="119" spans="1:12" ht="28.5" customHeight="1">
      <c r="A119" s="263"/>
      <c r="B119" s="263"/>
      <c r="C119" s="66"/>
      <c r="D119" s="66">
        <f t="shared" ref="D119:I119" si="29">SUM(D115:D118)</f>
        <v>23</v>
      </c>
      <c r="E119" s="66">
        <f t="shared" si="29"/>
        <v>12</v>
      </c>
      <c r="F119" s="66">
        <f t="shared" si="29"/>
        <v>35</v>
      </c>
      <c r="G119" s="66">
        <f t="shared" si="29"/>
        <v>23</v>
      </c>
      <c r="H119" s="66">
        <f t="shared" si="29"/>
        <v>12</v>
      </c>
      <c r="I119" s="66">
        <f t="shared" si="29"/>
        <v>35</v>
      </c>
      <c r="J119" s="90">
        <f t="shared" ref="J119:L119" si="30">SUM(J115:J118)</f>
        <v>0</v>
      </c>
      <c r="K119" s="90">
        <f t="shared" si="30"/>
        <v>0</v>
      </c>
      <c r="L119" s="90">
        <f t="shared" si="30"/>
        <v>0</v>
      </c>
    </row>
    <row r="120" spans="1:12" ht="28.5" customHeight="1">
      <c r="A120" s="263" t="s">
        <v>369</v>
      </c>
      <c r="B120" s="263"/>
      <c r="C120" s="65" t="s">
        <v>370</v>
      </c>
      <c r="D120" s="71">
        <v>89</v>
      </c>
      <c r="E120" s="71">
        <v>22</v>
      </c>
      <c r="F120" s="200">
        <f>SUM(D120:E120)</f>
        <v>111</v>
      </c>
      <c r="G120" s="69">
        <v>645</v>
      </c>
      <c r="H120" s="69">
        <v>207</v>
      </c>
      <c r="I120" s="66">
        <f>SUM(G120:H120)</f>
        <v>852</v>
      </c>
      <c r="J120" s="69"/>
      <c r="K120" s="69"/>
      <c r="L120" s="90">
        <f>SUM(J120:K120)</f>
        <v>0</v>
      </c>
    </row>
    <row r="121" spans="1:12" ht="28.5" customHeight="1">
      <c r="A121" s="263"/>
      <c r="B121" s="263"/>
      <c r="C121" s="65" t="s">
        <v>130</v>
      </c>
      <c r="D121" s="71">
        <v>86</v>
      </c>
      <c r="E121" s="71">
        <v>17</v>
      </c>
      <c r="F121" s="200">
        <f t="shared" ref="F121:F125" si="31">SUM(D121:E121)</f>
        <v>103</v>
      </c>
      <c r="G121" s="69">
        <v>543</v>
      </c>
      <c r="H121" s="69">
        <v>197</v>
      </c>
      <c r="I121" s="66">
        <f t="shared" ref="I121:I125" si="32">SUM(G121:H121)</f>
        <v>740</v>
      </c>
      <c r="J121" s="69"/>
      <c r="K121" s="69"/>
      <c r="L121" s="90">
        <f t="shared" ref="L121:L125" si="33">SUM(J121:K121)</f>
        <v>0</v>
      </c>
    </row>
    <row r="122" spans="1:12" ht="28.5" customHeight="1">
      <c r="A122" s="263"/>
      <c r="B122" s="263"/>
      <c r="C122" s="65" t="s">
        <v>125</v>
      </c>
      <c r="D122" s="71">
        <v>48</v>
      </c>
      <c r="E122" s="71">
        <v>32</v>
      </c>
      <c r="F122" s="200">
        <f t="shared" si="31"/>
        <v>80</v>
      </c>
      <c r="G122" s="69">
        <v>385</v>
      </c>
      <c r="H122" s="69">
        <v>403</v>
      </c>
      <c r="I122" s="66">
        <f t="shared" si="32"/>
        <v>788</v>
      </c>
      <c r="J122" s="69"/>
      <c r="K122" s="69"/>
      <c r="L122" s="90">
        <f t="shared" si="33"/>
        <v>0</v>
      </c>
    </row>
    <row r="123" spans="1:12" ht="28.5" customHeight="1">
      <c r="A123" s="263"/>
      <c r="B123" s="263"/>
      <c r="C123" s="65" t="s">
        <v>371</v>
      </c>
      <c r="D123" s="71">
        <v>31</v>
      </c>
      <c r="E123" s="71">
        <v>2</v>
      </c>
      <c r="F123" s="204">
        <f t="shared" si="31"/>
        <v>33</v>
      </c>
      <c r="G123" s="69">
        <v>255</v>
      </c>
      <c r="H123" s="69">
        <v>55</v>
      </c>
      <c r="I123" s="66">
        <f t="shared" si="32"/>
        <v>310</v>
      </c>
      <c r="J123" s="69"/>
      <c r="K123" s="69"/>
      <c r="L123" s="90">
        <f t="shared" si="33"/>
        <v>0</v>
      </c>
    </row>
    <row r="124" spans="1:12" ht="28.5" customHeight="1">
      <c r="A124" s="263"/>
      <c r="B124" s="263"/>
      <c r="C124" s="35" t="s">
        <v>372</v>
      </c>
      <c r="D124" s="71">
        <v>27</v>
      </c>
      <c r="E124" s="71">
        <v>3</v>
      </c>
      <c r="F124" s="202">
        <f t="shared" si="31"/>
        <v>30</v>
      </c>
      <c r="G124" s="69">
        <v>354</v>
      </c>
      <c r="H124" s="69">
        <v>15</v>
      </c>
      <c r="I124" s="66">
        <f t="shared" si="32"/>
        <v>369</v>
      </c>
      <c r="J124" s="69"/>
      <c r="K124" s="69"/>
      <c r="L124" s="90">
        <f t="shared" si="33"/>
        <v>0</v>
      </c>
    </row>
    <row r="125" spans="1:12" ht="28.5" customHeight="1">
      <c r="A125" s="263"/>
      <c r="B125" s="263"/>
      <c r="C125" s="65" t="s">
        <v>150</v>
      </c>
      <c r="D125" s="71">
        <v>43</v>
      </c>
      <c r="E125" s="71">
        <v>7</v>
      </c>
      <c r="F125" s="210">
        <f t="shared" si="31"/>
        <v>50</v>
      </c>
      <c r="G125" s="69">
        <v>511</v>
      </c>
      <c r="H125" s="69">
        <v>155</v>
      </c>
      <c r="I125" s="66">
        <f t="shared" si="32"/>
        <v>666</v>
      </c>
      <c r="J125" s="69"/>
      <c r="K125" s="69"/>
      <c r="L125" s="90">
        <f t="shared" si="33"/>
        <v>0</v>
      </c>
    </row>
    <row r="126" spans="1:12" ht="28.5" customHeight="1">
      <c r="A126" s="263"/>
      <c r="B126" s="263"/>
      <c r="C126" s="66"/>
      <c r="D126" s="66">
        <f>SUM(D120:D125)</f>
        <v>324</v>
      </c>
      <c r="E126" s="66">
        <f>SUM(E120:E125)</f>
        <v>83</v>
      </c>
      <c r="F126" s="66">
        <f t="shared" ref="F126:I126" si="34">SUM(F120:F125)</f>
        <v>407</v>
      </c>
      <c r="G126" s="66">
        <f t="shared" si="34"/>
        <v>2693</v>
      </c>
      <c r="H126" s="66">
        <f t="shared" si="34"/>
        <v>1032</v>
      </c>
      <c r="I126" s="66">
        <f t="shared" si="34"/>
        <v>3725</v>
      </c>
      <c r="J126" s="90">
        <f t="shared" ref="J126:L126" si="35">SUM(J120:J125)</f>
        <v>0</v>
      </c>
      <c r="K126" s="90">
        <f t="shared" si="35"/>
        <v>0</v>
      </c>
      <c r="L126" s="90">
        <f t="shared" si="35"/>
        <v>0</v>
      </c>
    </row>
    <row r="127" spans="1:12" ht="28.5" customHeight="1">
      <c r="A127" s="263" t="s">
        <v>361</v>
      </c>
      <c r="B127" s="263" t="s">
        <v>366</v>
      </c>
      <c r="C127" s="62" t="s">
        <v>362</v>
      </c>
      <c r="D127" s="68">
        <v>282</v>
      </c>
      <c r="E127" s="68">
        <v>132</v>
      </c>
      <c r="F127" s="212">
        <f>SUM(D127:E127)</f>
        <v>414</v>
      </c>
      <c r="G127" s="69">
        <v>610</v>
      </c>
      <c r="H127" s="69">
        <v>681</v>
      </c>
      <c r="I127" s="66">
        <f>SUM(G127:H127)</f>
        <v>1291</v>
      </c>
      <c r="J127" s="69"/>
      <c r="K127" s="69"/>
      <c r="L127" s="90">
        <f>SUM(J127:K127)</f>
        <v>0</v>
      </c>
    </row>
    <row r="128" spans="1:12" ht="28.5" customHeight="1">
      <c r="A128" s="263"/>
      <c r="B128" s="263"/>
      <c r="C128" s="62" t="s">
        <v>363</v>
      </c>
      <c r="D128" s="68">
        <v>63</v>
      </c>
      <c r="E128" s="68">
        <v>28</v>
      </c>
      <c r="F128" s="212">
        <f t="shared" ref="F128:F131" si="36">SUM(D128:E128)</f>
        <v>91</v>
      </c>
      <c r="G128" s="69">
        <v>145</v>
      </c>
      <c r="H128" s="69">
        <v>158</v>
      </c>
      <c r="I128" s="66">
        <f t="shared" ref="I128:I130" si="37">SUM(G128:H128)</f>
        <v>303</v>
      </c>
      <c r="J128" s="69"/>
      <c r="K128" s="69"/>
      <c r="L128" s="90">
        <f t="shared" ref="L128:L130" si="38">SUM(J128:K128)</f>
        <v>0</v>
      </c>
    </row>
    <row r="129" spans="1:12" ht="28.5" customHeight="1">
      <c r="A129" s="263"/>
      <c r="B129" s="263"/>
      <c r="C129" s="62" t="s">
        <v>364</v>
      </c>
      <c r="D129" s="68">
        <v>143</v>
      </c>
      <c r="E129" s="68">
        <v>128</v>
      </c>
      <c r="F129" s="212">
        <f t="shared" si="36"/>
        <v>271</v>
      </c>
      <c r="G129" s="69">
        <v>247</v>
      </c>
      <c r="H129" s="69">
        <v>232</v>
      </c>
      <c r="I129" s="66">
        <f t="shared" si="37"/>
        <v>479</v>
      </c>
      <c r="J129" s="69"/>
      <c r="K129" s="69"/>
      <c r="L129" s="90">
        <f t="shared" si="38"/>
        <v>0</v>
      </c>
    </row>
    <row r="130" spans="1:12" ht="28.5" customHeight="1">
      <c r="A130" s="263"/>
      <c r="B130" s="263"/>
      <c r="C130" s="62" t="s">
        <v>365</v>
      </c>
      <c r="D130" s="68">
        <v>284</v>
      </c>
      <c r="E130" s="68">
        <v>237</v>
      </c>
      <c r="F130" s="212">
        <f t="shared" si="36"/>
        <v>521</v>
      </c>
      <c r="G130" s="69">
        <v>506</v>
      </c>
      <c r="H130" s="69">
        <v>706</v>
      </c>
      <c r="I130" s="66">
        <f t="shared" si="37"/>
        <v>1212</v>
      </c>
      <c r="J130" s="69"/>
      <c r="K130" s="69"/>
      <c r="L130" s="90">
        <f t="shared" si="38"/>
        <v>0</v>
      </c>
    </row>
    <row r="131" spans="1:12" ht="28.5" customHeight="1">
      <c r="A131" s="263"/>
      <c r="B131" s="263"/>
      <c r="C131" s="62" t="s">
        <v>66</v>
      </c>
      <c r="D131" s="68">
        <f>SUM(D127:D130)</f>
        <v>772</v>
      </c>
      <c r="E131" s="68">
        <f t="shared" ref="E131:I131" si="39">SUM(E127:E130)</f>
        <v>525</v>
      </c>
      <c r="F131" s="66">
        <f t="shared" si="36"/>
        <v>1297</v>
      </c>
      <c r="G131" s="69">
        <f t="shared" si="39"/>
        <v>1508</v>
      </c>
      <c r="H131" s="69">
        <f t="shared" si="39"/>
        <v>1777</v>
      </c>
      <c r="I131" s="66">
        <f t="shared" si="39"/>
        <v>3285</v>
      </c>
      <c r="J131" s="69"/>
      <c r="K131" s="69"/>
      <c r="L131" s="90">
        <f t="shared" ref="L131" si="40">SUM(L127:L130)</f>
        <v>0</v>
      </c>
    </row>
    <row r="132" spans="1:12" ht="28.5" customHeight="1">
      <c r="A132" s="267" t="s">
        <v>152</v>
      </c>
      <c r="B132" s="267"/>
      <c r="C132" s="267"/>
      <c r="D132" s="72">
        <f>D131+D126+D119+D114+D107+D101+D97+D94+D90+D86+D82+D78+D73+D69+D66+D61+D53+D35+D28+D21+D13</f>
        <v>3740</v>
      </c>
      <c r="E132" s="72">
        <f t="shared" ref="E132:F132" si="41">E131+E126+E119+E114+E107+E101+E97+E94+E90+E86+E82+E78+E73+E69+E66+E61+E53+E35+E28+E21+E13</f>
        <v>1801</v>
      </c>
      <c r="F132" s="72">
        <f t="shared" si="41"/>
        <v>5525</v>
      </c>
      <c r="G132" s="72">
        <f>G131+G126+G119+G114+G107+G101+G97+G94+G90+G86+G82+G78+G73+G69+G66+G61+G53+G35+G28+G21+G13</f>
        <v>20337</v>
      </c>
      <c r="H132" s="72">
        <f t="shared" ref="H132" si="42">H131+H126+H119+H114+H107+H101+H97+H94+H90+H86+H82+H78+H73+H69+H66+H61+H53+H35+H28+H21+H13</f>
        <v>9799</v>
      </c>
      <c r="I132" s="72">
        <f t="shared" ref="I132" si="43">I131+I126+I119+I114+I107+I101+I97+I94+I90+I86+I82+I78+I73+I69+I66+I61+I53+I35+I28+I21+I13</f>
        <v>30136</v>
      </c>
      <c r="J132" s="91">
        <f>J131+J126+J119+J114+J107+J101+J97+J94+J90+J86+J82+J78+J73+J69+J66+J61+J53+J35+J28+J21+J13</f>
        <v>40</v>
      </c>
      <c r="K132" s="91">
        <f t="shared" ref="K132:L132" si="44">K131+K126+K119+K114+K107+K101+K97+K94+K90+K86+K82+K78+K73+K69+K66+K61+K53+K35+K28+K21+K13</f>
        <v>7</v>
      </c>
      <c r="L132" s="91">
        <f t="shared" si="44"/>
        <v>47</v>
      </c>
    </row>
    <row r="133" spans="1:12" ht="28.5" customHeight="1">
      <c r="B133" s="74"/>
      <c r="C133" s="74"/>
      <c r="D133" s="74"/>
    </row>
    <row r="134" spans="1:12" ht="28.5" customHeight="1">
      <c r="B134" s="74"/>
      <c r="C134" s="74"/>
      <c r="D134" s="74"/>
    </row>
    <row r="135" spans="1:12" ht="28.5" customHeight="1">
      <c r="B135" s="74"/>
      <c r="C135" s="74"/>
      <c r="D135" s="74"/>
    </row>
  </sheetData>
  <mergeCells count="114">
    <mergeCell ref="A1:L1"/>
    <mergeCell ref="D2:F2"/>
    <mergeCell ref="G2:I2"/>
    <mergeCell ref="A14:A21"/>
    <mergeCell ref="B14:B16"/>
    <mergeCell ref="B17:B19"/>
    <mergeCell ref="B20:C20"/>
    <mergeCell ref="B21:C21"/>
    <mergeCell ref="J2:L2"/>
    <mergeCell ref="A2:B3"/>
    <mergeCell ref="C2:C3"/>
    <mergeCell ref="A4:B13"/>
    <mergeCell ref="A22:B28"/>
    <mergeCell ref="A29:B35"/>
    <mergeCell ref="A36:A53"/>
    <mergeCell ref="B36:C36"/>
    <mergeCell ref="B42:B44"/>
    <mergeCell ref="B45:B49"/>
    <mergeCell ref="B50:B52"/>
    <mergeCell ref="B53:C53"/>
    <mergeCell ref="B37:C37"/>
    <mergeCell ref="B38:B41"/>
    <mergeCell ref="A132:C132"/>
    <mergeCell ref="A83:B86"/>
    <mergeCell ref="A87:B90"/>
    <mergeCell ref="A91:B94"/>
    <mergeCell ref="A95:B97"/>
    <mergeCell ref="A98:B101"/>
    <mergeCell ref="A127:A131"/>
    <mergeCell ref="B127:B131"/>
    <mergeCell ref="A120:B126"/>
    <mergeCell ref="A102:A107"/>
    <mergeCell ref="B102:C102"/>
    <mergeCell ref="B103:B104"/>
    <mergeCell ref="B105:B106"/>
    <mergeCell ref="B107:C107"/>
    <mergeCell ref="A108:B114"/>
    <mergeCell ref="A115:B119"/>
    <mergeCell ref="G54:G57"/>
    <mergeCell ref="H54:H57"/>
    <mergeCell ref="I54:I57"/>
    <mergeCell ref="F54:F57"/>
    <mergeCell ref="A79:B82"/>
    <mergeCell ref="A74:A78"/>
    <mergeCell ref="B74:B76"/>
    <mergeCell ref="B77:C77"/>
    <mergeCell ref="B78:C78"/>
    <mergeCell ref="D58:D60"/>
    <mergeCell ref="A54:B61"/>
    <mergeCell ref="A62:B66"/>
    <mergeCell ref="A67:B69"/>
    <mergeCell ref="A70:A73"/>
    <mergeCell ref="B70:C70"/>
    <mergeCell ref="B71:B72"/>
    <mergeCell ref="B73:C73"/>
    <mergeCell ref="D54:D57"/>
    <mergeCell ref="E58:E60"/>
    <mergeCell ref="E54:E57"/>
    <mergeCell ref="F58:F60"/>
    <mergeCell ref="G58:G60"/>
    <mergeCell ref="H58:H60"/>
    <mergeCell ref="I58:I60"/>
    <mergeCell ref="Q6:Q15"/>
    <mergeCell ref="Q16:Q21"/>
    <mergeCell ref="Q22:Q25"/>
    <mergeCell ref="J54:J57"/>
    <mergeCell ref="K54:K57"/>
    <mergeCell ref="L54:L57"/>
    <mergeCell ref="J58:J60"/>
    <mergeCell ref="K58:K60"/>
    <mergeCell ref="L58:L60"/>
    <mergeCell ref="Q79:Q84"/>
    <mergeCell ref="Q56:Q61"/>
    <mergeCell ref="Q62:Q64"/>
    <mergeCell ref="Q65:Q66"/>
    <mergeCell ref="Q41:Q46"/>
    <mergeCell ref="Q47:Q55"/>
    <mergeCell ref="Q26:Q30"/>
    <mergeCell ref="Q31:Q34"/>
    <mergeCell ref="Q35:Q40"/>
    <mergeCell ref="N85:N86"/>
    <mergeCell ref="Q85:Q90"/>
    <mergeCell ref="N87:N90"/>
    <mergeCell ref="N4:N5"/>
    <mergeCell ref="O4:O5"/>
    <mergeCell ref="P4:P5"/>
    <mergeCell ref="N6:N15"/>
    <mergeCell ref="N16:N21"/>
    <mergeCell ref="N22:N25"/>
    <mergeCell ref="N26:N30"/>
    <mergeCell ref="N31:N34"/>
    <mergeCell ref="N35:N40"/>
    <mergeCell ref="N41:N46"/>
    <mergeCell ref="N47:N55"/>
    <mergeCell ref="N56:N58"/>
    <mergeCell ref="N59:N61"/>
    <mergeCell ref="N67:N70"/>
    <mergeCell ref="N71:N76"/>
    <mergeCell ref="N77:N78"/>
    <mergeCell ref="N62:N64"/>
    <mergeCell ref="N65:N66"/>
    <mergeCell ref="Q67:Q70"/>
    <mergeCell ref="Q71:Q76"/>
    <mergeCell ref="Q77:Q78"/>
    <mergeCell ref="S73:T73"/>
    <mergeCell ref="S74:T74"/>
    <mergeCell ref="S75:T75"/>
    <mergeCell ref="S76:T76"/>
    <mergeCell ref="S77:T77"/>
    <mergeCell ref="T4:U4"/>
    <mergeCell ref="T5:U5"/>
    <mergeCell ref="T6:U6"/>
    <mergeCell ref="T7:U7"/>
    <mergeCell ref="T8:U8"/>
  </mergeCells>
  <printOptions horizontalCentered="1" verticalCentered="1"/>
  <pageMargins left="0.19685039370078741" right="0.39370078740157483" top="0" bottom="0" header="0" footer="0"/>
  <pageSetup scale="69" fitToHeight="0" orientation="portrait" r:id="rId1"/>
  <rowBreaks count="3" manualBreakCount="3">
    <brk id="28" max="16383" man="1"/>
    <brk id="53" max="16383" man="1"/>
    <brk id="82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3"/>
  <sheetViews>
    <sheetView rightToLeft="1" view="pageBreakPreview" topLeftCell="B55" zoomScale="70" zoomScaleNormal="90" zoomScaleSheetLayoutView="70" workbookViewId="0">
      <selection activeCell="P68" sqref="P68:Q68"/>
    </sheetView>
  </sheetViews>
  <sheetFormatPr defaultColWidth="9" defaultRowHeight="27.75"/>
  <cols>
    <col min="1" max="1" width="9.375" style="2" customWidth="1"/>
    <col min="2" max="2" width="34.375" style="2" customWidth="1"/>
    <col min="3" max="4" width="7.125" style="2" bestFit="1" customWidth="1"/>
    <col min="5" max="5" width="9.625" style="2" customWidth="1"/>
    <col min="6" max="7" width="8.75" style="2" bestFit="1" customWidth="1"/>
    <col min="8" max="8" width="9.625" style="2" customWidth="1"/>
    <col min="9" max="9" width="7.25" style="42" bestFit="1" customWidth="1"/>
    <col min="10" max="10" width="7.125" style="42" bestFit="1" customWidth="1"/>
    <col min="11" max="11" width="9" style="42"/>
    <col min="12" max="12" width="5.875" style="2" customWidth="1"/>
    <col min="13" max="13" width="9" style="2" hidden="1" customWidth="1"/>
    <col min="14" max="14" width="9" style="2"/>
    <col min="15" max="22" width="9" style="42"/>
    <col min="23" max="16384" width="9" style="2"/>
  </cols>
  <sheetData>
    <row r="1" spans="1:11">
      <c r="A1" s="270" t="s">
        <v>409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21.95" customHeight="1">
      <c r="A2" s="271" t="s">
        <v>156</v>
      </c>
      <c r="B2" s="271"/>
      <c r="C2" s="271" t="s">
        <v>245</v>
      </c>
      <c r="D2" s="271"/>
      <c r="E2" s="271"/>
      <c r="F2" s="271" t="s">
        <v>2</v>
      </c>
      <c r="G2" s="271"/>
      <c r="H2" s="271"/>
      <c r="I2" s="271" t="s">
        <v>403</v>
      </c>
      <c r="J2" s="271"/>
      <c r="K2" s="271"/>
    </row>
    <row r="3" spans="1:11" ht="33" customHeight="1">
      <c r="A3" s="271"/>
      <c r="B3" s="271"/>
      <c r="C3" s="12" t="s">
        <v>246</v>
      </c>
      <c r="D3" s="12" t="s">
        <v>247</v>
      </c>
      <c r="E3" s="12" t="s">
        <v>248</v>
      </c>
      <c r="F3" s="12" t="s">
        <v>246</v>
      </c>
      <c r="G3" s="12" t="s">
        <v>247</v>
      </c>
      <c r="H3" s="12" t="s">
        <v>248</v>
      </c>
      <c r="I3" s="12" t="s">
        <v>246</v>
      </c>
      <c r="J3" s="12" t="s">
        <v>247</v>
      </c>
      <c r="K3" s="12" t="s">
        <v>248</v>
      </c>
    </row>
    <row r="4" spans="1:11" ht="46.5" customHeight="1">
      <c r="A4" s="272" t="s">
        <v>305</v>
      </c>
      <c r="B4" s="57" t="s">
        <v>304</v>
      </c>
      <c r="C4" s="6">
        <v>516</v>
      </c>
      <c r="D4" s="6">
        <v>102</v>
      </c>
      <c r="E4" s="53">
        <f t="shared" ref="E4:E66" si="0">SUM(C4:D4)</f>
        <v>618</v>
      </c>
      <c r="F4" s="46">
        <v>1254</v>
      </c>
      <c r="G4" s="46">
        <v>246</v>
      </c>
      <c r="H4" s="53">
        <f t="shared" ref="H4:H66" si="1">SUM(F4:G4)</f>
        <v>1500</v>
      </c>
      <c r="I4" s="84">
        <v>92</v>
      </c>
      <c r="J4" s="84">
        <v>47</v>
      </c>
      <c r="K4" s="85">
        <f t="shared" ref="K4:K41" si="2">SUM(I4:J4)</f>
        <v>139</v>
      </c>
    </row>
    <row r="5" spans="1:11" ht="24.95" customHeight="1">
      <c r="A5" s="272"/>
      <c r="B5" s="57" t="s">
        <v>303</v>
      </c>
      <c r="C5" s="6">
        <v>325</v>
      </c>
      <c r="D5" s="6">
        <v>279</v>
      </c>
      <c r="E5" s="53">
        <f t="shared" si="0"/>
        <v>604</v>
      </c>
      <c r="F5" s="46">
        <v>1089</v>
      </c>
      <c r="G5" s="46">
        <v>803</v>
      </c>
      <c r="H5" s="53">
        <f t="shared" si="1"/>
        <v>1892</v>
      </c>
      <c r="I5" s="84">
        <v>85</v>
      </c>
      <c r="J5" s="84">
        <v>105</v>
      </c>
      <c r="K5" s="85">
        <f t="shared" si="2"/>
        <v>190</v>
      </c>
    </row>
    <row r="6" spans="1:11" ht="24.95" customHeight="1">
      <c r="A6" s="272"/>
      <c r="B6" s="57" t="s">
        <v>302</v>
      </c>
      <c r="C6" s="6">
        <v>485</v>
      </c>
      <c r="D6" s="6">
        <v>279</v>
      </c>
      <c r="E6" s="53">
        <f t="shared" si="0"/>
        <v>764</v>
      </c>
      <c r="F6" s="46">
        <v>1170</v>
      </c>
      <c r="G6" s="46">
        <v>696</v>
      </c>
      <c r="H6" s="53">
        <f t="shared" si="1"/>
        <v>1866</v>
      </c>
      <c r="I6" s="84">
        <v>76</v>
      </c>
      <c r="J6" s="84">
        <v>99</v>
      </c>
      <c r="K6" s="85">
        <f t="shared" si="2"/>
        <v>175</v>
      </c>
    </row>
    <row r="7" spans="1:11" ht="24.95" customHeight="1">
      <c r="A7" s="272"/>
      <c r="B7" s="57" t="s">
        <v>301</v>
      </c>
      <c r="C7" s="6">
        <v>93</v>
      </c>
      <c r="D7" s="6">
        <v>51</v>
      </c>
      <c r="E7" s="53">
        <f t="shared" si="0"/>
        <v>144</v>
      </c>
      <c r="F7" s="46">
        <v>193</v>
      </c>
      <c r="G7" s="46">
        <v>134</v>
      </c>
      <c r="H7" s="53">
        <f t="shared" si="1"/>
        <v>327</v>
      </c>
      <c r="I7" s="84">
        <v>11</v>
      </c>
      <c r="J7" s="84">
        <v>15</v>
      </c>
      <c r="K7" s="85">
        <f t="shared" si="2"/>
        <v>26</v>
      </c>
    </row>
    <row r="8" spans="1:11" ht="24.95" customHeight="1">
      <c r="A8" s="272"/>
      <c r="B8" s="57" t="s">
        <v>300</v>
      </c>
      <c r="C8" s="6">
        <v>46</v>
      </c>
      <c r="D8" s="6">
        <v>36</v>
      </c>
      <c r="E8" s="53">
        <f t="shared" si="0"/>
        <v>82</v>
      </c>
      <c r="F8" s="46">
        <v>133</v>
      </c>
      <c r="G8" s="46">
        <v>134</v>
      </c>
      <c r="H8" s="53">
        <f t="shared" si="1"/>
        <v>267</v>
      </c>
      <c r="I8" s="84">
        <v>16</v>
      </c>
      <c r="J8" s="84">
        <v>41</v>
      </c>
      <c r="K8" s="85">
        <f t="shared" si="2"/>
        <v>57</v>
      </c>
    </row>
    <row r="9" spans="1:11" ht="24.95" customHeight="1">
      <c r="A9" s="272"/>
      <c r="B9" s="57" t="s">
        <v>299</v>
      </c>
      <c r="C9" s="6">
        <v>40</v>
      </c>
      <c r="D9" s="6">
        <v>3</v>
      </c>
      <c r="E9" s="53">
        <f t="shared" si="0"/>
        <v>43</v>
      </c>
      <c r="F9" s="46">
        <v>105</v>
      </c>
      <c r="G9" s="46">
        <v>23</v>
      </c>
      <c r="H9" s="53">
        <f t="shared" si="1"/>
        <v>128</v>
      </c>
      <c r="I9" s="84">
        <v>0</v>
      </c>
      <c r="J9" s="84">
        <v>11</v>
      </c>
      <c r="K9" s="85">
        <f t="shared" si="2"/>
        <v>11</v>
      </c>
    </row>
    <row r="10" spans="1:11" ht="24.95" customHeight="1">
      <c r="A10" s="272"/>
      <c r="B10" s="57" t="s">
        <v>298</v>
      </c>
      <c r="C10" s="6">
        <v>32</v>
      </c>
      <c r="D10" s="6">
        <v>50</v>
      </c>
      <c r="E10" s="53">
        <f t="shared" si="0"/>
        <v>82</v>
      </c>
      <c r="F10" s="46">
        <v>71</v>
      </c>
      <c r="G10" s="46">
        <v>156</v>
      </c>
      <c r="H10" s="53">
        <f t="shared" si="1"/>
        <v>227</v>
      </c>
      <c r="I10" s="84">
        <v>6</v>
      </c>
      <c r="J10" s="84">
        <v>33</v>
      </c>
      <c r="K10" s="85">
        <f t="shared" si="2"/>
        <v>39</v>
      </c>
    </row>
    <row r="11" spans="1:11" ht="24.95" customHeight="1">
      <c r="A11" s="272"/>
      <c r="B11" s="57" t="s">
        <v>297</v>
      </c>
      <c r="C11" s="6">
        <v>41</v>
      </c>
      <c r="D11" s="6">
        <v>48</v>
      </c>
      <c r="E11" s="53">
        <f t="shared" si="0"/>
        <v>89</v>
      </c>
      <c r="F11" s="46">
        <v>118</v>
      </c>
      <c r="G11" s="46">
        <v>90</v>
      </c>
      <c r="H11" s="53">
        <f t="shared" si="1"/>
        <v>208</v>
      </c>
      <c r="I11" s="84">
        <v>8</v>
      </c>
      <c r="J11" s="84">
        <v>17</v>
      </c>
      <c r="K11" s="85">
        <f t="shared" si="2"/>
        <v>25</v>
      </c>
    </row>
    <row r="12" spans="1:11" ht="24.95" customHeight="1">
      <c r="A12" s="272"/>
      <c r="B12" s="57" t="s">
        <v>296</v>
      </c>
      <c r="C12" s="6">
        <v>109</v>
      </c>
      <c r="D12" s="6">
        <v>190</v>
      </c>
      <c r="E12" s="53">
        <f t="shared" si="0"/>
        <v>299</v>
      </c>
      <c r="F12" s="46">
        <v>305</v>
      </c>
      <c r="G12" s="46">
        <v>411</v>
      </c>
      <c r="H12" s="53">
        <f t="shared" si="1"/>
        <v>716</v>
      </c>
      <c r="I12" s="84">
        <v>40</v>
      </c>
      <c r="J12" s="84">
        <v>99</v>
      </c>
      <c r="K12" s="85">
        <f t="shared" si="2"/>
        <v>139</v>
      </c>
    </row>
    <row r="13" spans="1:11" ht="24.95" customHeight="1">
      <c r="A13" s="272"/>
      <c r="B13" s="57" t="s">
        <v>295</v>
      </c>
      <c r="C13" s="6">
        <v>76</v>
      </c>
      <c r="D13" s="6">
        <v>96</v>
      </c>
      <c r="E13" s="53">
        <f t="shared" si="0"/>
        <v>172</v>
      </c>
      <c r="F13" s="46">
        <v>190</v>
      </c>
      <c r="G13" s="46">
        <v>187</v>
      </c>
      <c r="H13" s="53">
        <f t="shared" si="1"/>
        <v>377</v>
      </c>
      <c r="I13" s="84">
        <v>22</v>
      </c>
      <c r="J13" s="84">
        <v>25</v>
      </c>
      <c r="K13" s="85">
        <f t="shared" si="2"/>
        <v>47</v>
      </c>
    </row>
    <row r="14" spans="1:11" ht="24.95" customHeight="1">
      <c r="A14" s="272"/>
      <c r="B14" s="57" t="s">
        <v>294</v>
      </c>
      <c r="C14" s="6">
        <v>380</v>
      </c>
      <c r="D14" s="6">
        <v>226</v>
      </c>
      <c r="E14" s="53">
        <f t="shared" si="0"/>
        <v>606</v>
      </c>
      <c r="F14" s="46">
        <v>1270</v>
      </c>
      <c r="G14" s="46">
        <v>808</v>
      </c>
      <c r="H14" s="53">
        <f t="shared" si="1"/>
        <v>2078</v>
      </c>
      <c r="I14" s="84">
        <v>85</v>
      </c>
      <c r="J14" s="84">
        <v>168</v>
      </c>
      <c r="K14" s="85">
        <f t="shared" si="2"/>
        <v>253</v>
      </c>
    </row>
    <row r="15" spans="1:11" ht="24.95" customHeight="1">
      <c r="A15" s="272"/>
      <c r="B15" s="57" t="s">
        <v>293</v>
      </c>
      <c r="C15" s="6">
        <v>129</v>
      </c>
      <c r="D15" s="6">
        <v>146</v>
      </c>
      <c r="E15" s="53">
        <f t="shared" si="0"/>
        <v>275</v>
      </c>
      <c r="F15" s="46">
        <v>294</v>
      </c>
      <c r="G15" s="46">
        <v>287</v>
      </c>
      <c r="H15" s="53">
        <f t="shared" si="1"/>
        <v>581</v>
      </c>
      <c r="I15" s="84">
        <v>43</v>
      </c>
      <c r="J15" s="84">
        <v>71</v>
      </c>
      <c r="K15" s="85">
        <f t="shared" si="2"/>
        <v>114</v>
      </c>
    </row>
    <row r="16" spans="1:11" ht="24.95" customHeight="1">
      <c r="A16" s="272"/>
      <c r="B16" s="57" t="s">
        <v>292</v>
      </c>
      <c r="C16" s="6">
        <v>99</v>
      </c>
      <c r="D16" s="6">
        <v>82</v>
      </c>
      <c r="E16" s="53">
        <f t="shared" si="0"/>
        <v>181</v>
      </c>
      <c r="F16" s="46">
        <v>325</v>
      </c>
      <c r="G16" s="46">
        <v>278</v>
      </c>
      <c r="H16" s="53">
        <f t="shared" si="1"/>
        <v>603</v>
      </c>
      <c r="I16" s="84">
        <v>13</v>
      </c>
      <c r="J16" s="84">
        <v>64</v>
      </c>
      <c r="K16" s="85">
        <f t="shared" si="2"/>
        <v>77</v>
      </c>
    </row>
    <row r="17" spans="1:13" ht="24.95" customHeight="1">
      <c r="A17" s="272"/>
      <c r="B17" s="57" t="s">
        <v>291</v>
      </c>
      <c r="C17" s="6">
        <v>495</v>
      </c>
      <c r="D17" s="6">
        <v>516</v>
      </c>
      <c r="E17" s="53">
        <f t="shared" si="0"/>
        <v>1011</v>
      </c>
      <c r="F17" s="46">
        <v>1238</v>
      </c>
      <c r="G17" s="46">
        <v>1068</v>
      </c>
      <c r="H17" s="53">
        <f t="shared" si="1"/>
        <v>2306</v>
      </c>
      <c r="I17" s="84">
        <v>299</v>
      </c>
      <c r="J17" s="84">
        <v>432</v>
      </c>
      <c r="K17" s="85">
        <f t="shared" si="2"/>
        <v>731</v>
      </c>
    </row>
    <row r="18" spans="1:13" ht="24.95" customHeight="1">
      <c r="A18" s="272"/>
      <c r="B18" s="52" t="s">
        <v>153</v>
      </c>
      <c r="C18" s="53">
        <f>SUM(C4:C17)</f>
        <v>2866</v>
      </c>
      <c r="D18" s="53">
        <f>SUM(D4:D17)</f>
        <v>2104</v>
      </c>
      <c r="E18" s="53">
        <f t="shared" si="0"/>
        <v>4970</v>
      </c>
      <c r="F18" s="53">
        <f>SUM(F4:F17)</f>
        <v>7755</v>
      </c>
      <c r="G18" s="53">
        <f>SUM(G4:G17)</f>
        <v>5321</v>
      </c>
      <c r="H18" s="53">
        <f t="shared" si="1"/>
        <v>13076</v>
      </c>
      <c r="I18" s="85">
        <f>SUM(I4:I17)</f>
        <v>796</v>
      </c>
      <c r="J18" s="85">
        <f>SUM(J4:J17)</f>
        <v>1227</v>
      </c>
      <c r="K18" s="85">
        <f t="shared" si="2"/>
        <v>2023</v>
      </c>
      <c r="M18" s="45"/>
    </row>
    <row r="19" spans="1:13" ht="24.95" customHeight="1">
      <c r="A19" s="272" t="s">
        <v>290</v>
      </c>
      <c r="B19" s="6" t="s">
        <v>154</v>
      </c>
      <c r="C19" s="6">
        <v>191</v>
      </c>
      <c r="D19" s="6">
        <v>132</v>
      </c>
      <c r="E19" s="53">
        <f t="shared" si="0"/>
        <v>323</v>
      </c>
      <c r="F19" s="46">
        <v>279</v>
      </c>
      <c r="G19" s="46">
        <v>179</v>
      </c>
      <c r="H19" s="53">
        <f t="shared" si="1"/>
        <v>458</v>
      </c>
      <c r="I19" s="92">
        <v>50</v>
      </c>
      <c r="J19" s="92">
        <v>42</v>
      </c>
      <c r="K19" s="85">
        <f t="shared" si="2"/>
        <v>92</v>
      </c>
      <c r="M19" s="45"/>
    </row>
    <row r="20" spans="1:13" ht="24.95" customHeight="1">
      <c r="A20" s="272"/>
      <c r="B20" s="6" t="s">
        <v>289</v>
      </c>
      <c r="C20" s="6">
        <v>93</v>
      </c>
      <c r="D20" s="6">
        <v>66</v>
      </c>
      <c r="E20" s="53">
        <f t="shared" si="0"/>
        <v>159</v>
      </c>
      <c r="F20" s="46">
        <v>166</v>
      </c>
      <c r="G20" s="46">
        <v>128</v>
      </c>
      <c r="H20" s="53">
        <f t="shared" si="1"/>
        <v>294</v>
      </c>
      <c r="I20" s="92">
        <v>27</v>
      </c>
      <c r="J20" s="92">
        <v>18</v>
      </c>
      <c r="K20" s="85">
        <f t="shared" si="2"/>
        <v>45</v>
      </c>
      <c r="M20" s="45"/>
    </row>
    <row r="21" spans="1:13" ht="24.95" customHeight="1">
      <c r="A21" s="272"/>
      <c r="B21" s="6" t="s">
        <v>155</v>
      </c>
      <c r="C21" s="6">
        <v>110</v>
      </c>
      <c r="D21" s="6">
        <v>26</v>
      </c>
      <c r="E21" s="53">
        <f t="shared" si="0"/>
        <v>136</v>
      </c>
      <c r="F21" s="46">
        <v>369</v>
      </c>
      <c r="G21" s="46">
        <v>140</v>
      </c>
      <c r="H21" s="53">
        <f t="shared" si="1"/>
        <v>509</v>
      </c>
      <c r="I21" s="92">
        <v>49</v>
      </c>
      <c r="J21" s="92">
        <v>31</v>
      </c>
      <c r="K21" s="85">
        <f t="shared" si="2"/>
        <v>80</v>
      </c>
      <c r="M21" s="45"/>
    </row>
    <row r="22" spans="1:13" ht="24.95" customHeight="1">
      <c r="A22" s="272"/>
      <c r="B22" s="6" t="s">
        <v>288</v>
      </c>
      <c r="C22" s="6">
        <v>225</v>
      </c>
      <c r="D22" s="6">
        <v>100</v>
      </c>
      <c r="E22" s="53">
        <f t="shared" si="0"/>
        <v>325</v>
      </c>
      <c r="F22" s="46">
        <v>325</v>
      </c>
      <c r="G22" s="46">
        <v>167</v>
      </c>
      <c r="H22" s="53">
        <f t="shared" si="1"/>
        <v>492</v>
      </c>
      <c r="I22" s="92">
        <v>82</v>
      </c>
      <c r="J22" s="92">
        <v>78</v>
      </c>
      <c r="K22" s="85">
        <f t="shared" si="2"/>
        <v>160</v>
      </c>
      <c r="M22" s="45"/>
    </row>
    <row r="23" spans="1:13" ht="24.95" customHeight="1">
      <c r="A23" s="272"/>
      <c r="B23" s="6" t="s">
        <v>287</v>
      </c>
      <c r="C23" s="6">
        <v>58</v>
      </c>
      <c r="D23" s="6">
        <v>18</v>
      </c>
      <c r="E23" s="53">
        <f t="shared" si="0"/>
        <v>76</v>
      </c>
      <c r="F23" s="46">
        <v>244</v>
      </c>
      <c r="G23" s="46">
        <v>125</v>
      </c>
      <c r="H23" s="53">
        <f t="shared" si="1"/>
        <v>369</v>
      </c>
      <c r="I23" s="92">
        <v>27</v>
      </c>
      <c r="J23" s="92">
        <v>26</v>
      </c>
      <c r="K23" s="85">
        <f t="shared" si="2"/>
        <v>53</v>
      </c>
      <c r="M23" s="45"/>
    </row>
    <row r="24" spans="1:13" ht="24.95" customHeight="1">
      <c r="A24" s="272"/>
      <c r="B24" s="6" t="s">
        <v>286</v>
      </c>
      <c r="C24" s="6">
        <v>124</v>
      </c>
      <c r="D24" s="6">
        <v>72</v>
      </c>
      <c r="E24" s="53">
        <f t="shared" si="0"/>
        <v>196</v>
      </c>
      <c r="F24" s="46">
        <v>300</v>
      </c>
      <c r="G24" s="46">
        <v>227</v>
      </c>
      <c r="H24" s="53">
        <f t="shared" si="1"/>
        <v>527</v>
      </c>
      <c r="I24" s="92">
        <v>118</v>
      </c>
      <c r="J24" s="92">
        <v>91</v>
      </c>
      <c r="K24" s="85">
        <f t="shared" si="2"/>
        <v>209</v>
      </c>
      <c r="M24" s="45"/>
    </row>
    <row r="25" spans="1:13" ht="24.95" customHeight="1">
      <c r="A25" s="272"/>
      <c r="B25" s="6" t="s">
        <v>285</v>
      </c>
      <c r="C25" s="6">
        <v>38</v>
      </c>
      <c r="D25" s="6">
        <v>29</v>
      </c>
      <c r="E25" s="53">
        <f t="shared" si="0"/>
        <v>67</v>
      </c>
      <c r="F25" s="46">
        <v>73</v>
      </c>
      <c r="G25" s="46">
        <v>50</v>
      </c>
      <c r="H25" s="53">
        <f t="shared" si="1"/>
        <v>123</v>
      </c>
      <c r="I25" s="92">
        <v>15</v>
      </c>
      <c r="J25" s="92">
        <v>25</v>
      </c>
      <c r="K25" s="85">
        <f t="shared" si="2"/>
        <v>40</v>
      </c>
      <c r="M25" s="45"/>
    </row>
    <row r="26" spans="1:13" ht="24.95" customHeight="1">
      <c r="A26" s="272"/>
      <c r="B26" s="6" t="s">
        <v>284</v>
      </c>
      <c r="C26" s="6">
        <v>75</v>
      </c>
      <c r="D26" s="6">
        <v>42</v>
      </c>
      <c r="E26" s="53">
        <f t="shared" si="0"/>
        <v>117</v>
      </c>
      <c r="F26" s="46">
        <v>120</v>
      </c>
      <c r="G26" s="46">
        <v>67</v>
      </c>
      <c r="H26" s="53">
        <f t="shared" si="1"/>
        <v>187</v>
      </c>
      <c r="I26" s="92">
        <v>36</v>
      </c>
      <c r="J26" s="92">
        <v>12</v>
      </c>
      <c r="K26" s="85">
        <f t="shared" si="2"/>
        <v>48</v>
      </c>
      <c r="M26" s="45"/>
    </row>
    <row r="27" spans="1:13" ht="24.95" customHeight="1">
      <c r="A27" s="272"/>
      <c r="B27" s="6" t="s">
        <v>283</v>
      </c>
      <c r="C27" s="6">
        <v>48</v>
      </c>
      <c r="D27" s="6">
        <v>40</v>
      </c>
      <c r="E27" s="53">
        <f t="shared" si="0"/>
        <v>88</v>
      </c>
      <c r="F27" s="46">
        <v>53</v>
      </c>
      <c r="G27" s="46">
        <v>43</v>
      </c>
      <c r="H27" s="53">
        <f t="shared" si="1"/>
        <v>96</v>
      </c>
      <c r="I27" s="92">
        <v>4</v>
      </c>
      <c r="J27" s="92">
        <v>8</v>
      </c>
      <c r="K27" s="85">
        <f t="shared" si="2"/>
        <v>12</v>
      </c>
      <c r="M27" s="45"/>
    </row>
    <row r="28" spans="1:13" ht="24.95" customHeight="1">
      <c r="A28" s="272"/>
      <c r="B28" s="6" t="s">
        <v>282</v>
      </c>
      <c r="C28" s="6">
        <v>141</v>
      </c>
      <c r="D28" s="6">
        <v>24</v>
      </c>
      <c r="E28" s="53">
        <f t="shared" si="0"/>
        <v>165</v>
      </c>
      <c r="F28" s="46">
        <v>469</v>
      </c>
      <c r="G28" s="46">
        <v>81</v>
      </c>
      <c r="H28" s="53">
        <f t="shared" si="1"/>
        <v>550</v>
      </c>
      <c r="I28" s="92">
        <v>2</v>
      </c>
      <c r="J28" s="92">
        <v>2</v>
      </c>
      <c r="K28" s="85">
        <f t="shared" si="2"/>
        <v>4</v>
      </c>
      <c r="M28" s="45"/>
    </row>
    <row r="29" spans="1:13" ht="24.95" customHeight="1">
      <c r="A29" s="272"/>
      <c r="B29" s="6" t="s">
        <v>281</v>
      </c>
      <c r="C29" s="6">
        <v>33</v>
      </c>
      <c r="D29" s="6">
        <v>3</v>
      </c>
      <c r="E29" s="53">
        <f t="shared" si="0"/>
        <v>36</v>
      </c>
      <c r="F29" s="46">
        <v>65</v>
      </c>
      <c r="G29" s="46">
        <v>19</v>
      </c>
      <c r="H29" s="53">
        <f t="shared" si="1"/>
        <v>84</v>
      </c>
      <c r="I29" s="92">
        <v>3</v>
      </c>
      <c r="J29" s="92">
        <v>5</v>
      </c>
      <c r="K29" s="85">
        <f t="shared" si="2"/>
        <v>8</v>
      </c>
    </row>
    <row r="30" spans="1:13" ht="24.95" customHeight="1">
      <c r="A30" s="272"/>
      <c r="B30" s="6" t="s">
        <v>280</v>
      </c>
      <c r="C30" s="6">
        <v>189</v>
      </c>
      <c r="D30" s="6">
        <v>201</v>
      </c>
      <c r="E30" s="53">
        <f t="shared" si="0"/>
        <v>390</v>
      </c>
      <c r="F30" s="46">
        <v>230</v>
      </c>
      <c r="G30" s="46">
        <v>229</v>
      </c>
      <c r="H30" s="53">
        <f t="shared" si="1"/>
        <v>459</v>
      </c>
      <c r="I30" s="92">
        <v>93</v>
      </c>
      <c r="J30" s="92">
        <v>137</v>
      </c>
      <c r="K30" s="85">
        <f t="shared" si="2"/>
        <v>230</v>
      </c>
    </row>
    <row r="31" spans="1:13" ht="24.95" customHeight="1">
      <c r="A31" s="272"/>
      <c r="B31" s="52" t="s">
        <v>279</v>
      </c>
      <c r="C31" s="53">
        <f>SUM(C19:C30)</f>
        <v>1325</v>
      </c>
      <c r="D31" s="53">
        <f>SUM(D19:D30)</f>
        <v>753</v>
      </c>
      <c r="E31" s="53">
        <f t="shared" si="0"/>
        <v>2078</v>
      </c>
      <c r="F31" s="53">
        <f>SUM(F19:F30)</f>
        <v>2693</v>
      </c>
      <c r="G31" s="53">
        <f>SUM(G19:G30)</f>
        <v>1455</v>
      </c>
      <c r="H31" s="53">
        <f t="shared" si="1"/>
        <v>4148</v>
      </c>
      <c r="I31" s="85">
        <f>SUM(I19:I30)</f>
        <v>506</v>
      </c>
      <c r="J31" s="85">
        <f>SUM(J19:J30)</f>
        <v>475</v>
      </c>
      <c r="K31" s="85">
        <f t="shared" si="2"/>
        <v>981</v>
      </c>
    </row>
    <row r="32" spans="1:13" ht="21.95" customHeight="1">
      <c r="A32" s="272" t="s">
        <v>278</v>
      </c>
      <c r="B32" s="18" t="s">
        <v>319</v>
      </c>
      <c r="C32" s="6">
        <v>328</v>
      </c>
      <c r="D32" s="46">
        <v>238</v>
      </c>
      <c r="E32" s="53">
        <f t="shared" si="0"/>
        <v>566</v>
      </c>
      <c r="F32" s="46">
        <v>974</v>
      </c>
      <c r="G32" s="46">
        <v>727</v>
      </c>
      <c r="H32" s="53">
        <f t="shared" si="1"/>
        <v>1701</v>
      </c>
      <c r="I32" s="101">
        <v>95</v>
      </c>
      <c r="J32" s="101">
        <v>118</v>
      </c>
      <c r="K32" s="85">
        <f t="shared" si="2"/>
        <v>213</v>
      </c>
    </row>
    <row r="33" spans="1:22" ht="21.95" customHeight="1">
      <c r="A33" s="272"/>
      <c r="B33" s="18" t="s">
        <v>318</v>
      </c>
      <c r="C33" s="6">
        <v>264</v>
      </c>
      <c r="D33" s="46">
        <v>148</v>
      </c>
      <c r="E33" s="53">
        <f t="shared" si="0"/>
        <v>412</v>
      </c>
      <c r="F33" s="46">
        <v>798</v>
      </c>
      <c r="G33" s="46">
        <v>545</v>
      </c>
      <c r="H33" s="53">
        <f t="shared" si="1"/>
        <v>1343</v>
      </c>
      <c r="I33" s="101">
        <v>73</v>
      </c>
      <c r="J33" s="101">
        <v>210</v>
      </c>
      <c r="K33" s="85">
        <f t="shared" si="2"/>
        <v>283</v>
      </c>
    </row>
    <row r="34" spans="1:22" ht="21.95" customHeight="1">
      <c r="A34" s="272"/>
      <c r="B34" s="18" t="s">
        <v>157</v>
      </c>
      <c r="C34" s="6">
        <v>84</v>
      </c>
      <c r="D34" s="46">
        <v>86</v>
      </c>
      <c r="E34" s="53">
        <f t="shared" si="0"/>
        <v>170</v>
      </c>
      <c r="F34" s="46">
        <v>141</v>
      </c>
      <c r="G34" s="46">
        <v>209</v>
      </c>
      <c r="H34" s="53">
        <f t="shared" si="1"/>
        <v>350</v>
      </c>
      <c r="I34" s="101">
        <v>6</v>
      </c>
      <c r="J34" s="101">
        <v>38</v>
      </c>
      <c r="K34" s="85">
        <f t="shared" si="2"/>
        <v>44</v>
      </c>
    </row>
    <row r="35" spans="1:22" ht="21.95" customHeight="1">
      <c r="A35" s="272"/>
      <c r="B35" s="18" t="s">
        <v>317</v>
      </c>
      <c r="C35" s="6">
        <v>224</v>
      </c>
      <c r="D35" s="46">
        <v>146</v>
      </c>
      <c r="E35" s="53">
        <f t="shared" si="0"/>
        <v>370</v>
      </c>
      <c r="F35" s="46">
        <v>453</v>
      </c>
      <c r="G35" s="46">
        <v>305</v>
      </c>
      <c r="H35" s="53">
        <f t="shared" si="1"/>
        <v>758</v>
      </c>
      <c r="I35" s="101">
        <v>58</v>
      </c>
      <c r="J35" s="101">
        <v>50</v>
      </c>
      <c r="K35" s="85">
        <f t="shared" si="2"/>
        <v>108</v>
      </c>
    </row>
    <row r="36" spans="1:22" ht="21.95" customHeight="1">
      <c r="A36" s="272"/>
      <c r="B36" s="18" t="s">
        <v>273</v>
      </c>
      <c r="C36" s="6">
        <v>195</v>
      </c>
      <c r="D36" s="46">
        <v>81</v>
      </c>
      <c r="E36" s="53">
        <f t="shared" si="0"/>
        <v>276</v>
      </c>
      <c r="F36" s="46">
        <v>501</v>
      </c>
      <c r="G36" s="46">
        <v>255</v>
      </c>
      <c r="H36" s="53">
        <f t="shared" si="1"/>
        <v>756</v>
      </c>
      <c r="I36" s="101">
        <v>45</v>
      </c>
      <c r="J36" s="101">
        <v>52</v>
      </c>
      <c r="K36" s="85">
        <f t="shared" si="2"/>
        <v>97</v>
      </c>
    </row>
    <row r="37" spans="1:22" ht="21.95" customHeight="1">
      <c r="A37" s="272"/>
      <c r="B37" s="18" t="s">
        <v>316</v>
      </c>
      <c r="C37" s="6">
        <v>193</v>
      </c>
      <c r="D37" s="46">
        <v>111</v>
      </c>
      <c r="E37" s="53">
        <f t="shared" si="0"/>
        <v>304</v>
      </c>
      <c r="F37" s="46">
        <v>391</v>
      </c>
      <c r="G37" s="46">
        <v>228</v>
      </c>
      <c r="H37" s="53">
        <f t="shared" si="1"/>
        <v>619</v>
      </c>
      <c r="I37" s="101">
        <v>31</v>
      </c>
      <c r="J37" s="101">
        <v>39</v>
      </c>
      <c r="K37" s="85">
        <f t="shared" si="2"/>
        <v>70</v>
      </c>
    </row>
    <row r="38" spans="1:22" ht="21.95" customHeight="1">
      <c r="A38" s="272"/>
      <c r="B38" s="18" t="s">
        <v>158</v>
      </c>
      <c r="C38" s="6">
        <v>34</v>
      </c>
      <c r="D38" s="46">
        <v>80</v>
      </c>
      <c r="E38" s="53">
        <f t="shared" si="0"/>
        <v>114</v>
      </c>
      <c r="F38" s="46">
        <v>90</v>
      </c>
      <c r="G38" s="46">
        <v>217</v>
      </c>
      <c r="H38" s="53">
        <f t="shared" si="1"/>
        <v>307</v>
      </c>
      <c r="I38" s="101">
        <v>4</v>
      </c>
      <c r="J38" s="101">
        <v>55</v>
      </c>
      <c r="K38" s="85">
        <f t="shared" si="2"/>
        <v>59</v>
      </c>
    </row>
    <row r="39" spans="1:22" ht="21.95" customHeight="1">
      <c r="A39" s="272"/>
      <c r="B39" s="18" t="s">
        <v>332</v>
      </c>
      <c r="C39" s="6">
        <v>103</v>
      </c>
      <c r="D39" s="46">
        <v>34</v>
      </c>
      <c r="E39" s="53">
        <f t="shared" si="0"/>
        <v>137</v>
      </c>
      <c r="F39" s="46">
        <v>323</v>
      </c>
      <c r="G39" s="46">
        <v>120</v>
      </c>
      <c r="H39" s="53">
        <f t="shared" si="1"/>
        <v>443</v>
      </c>
      <c r="I39" s="101">
        <v>19</v>
      </c>
      <c r="J39" s="101">
        <v>33</v>
      </c>
      <c r="K39" s="85">
        <f t="shared" si="2"/>
        <v>52</v>
      </c>
    </row>
    <row r="40" spans="1:22" ht="21.95" customHeight="1">
      <c r="A40" s="272"/>
      <c r="B40" s="18" t="s">
        <v>333</v>
      </c>
      <c r="C40" s="6">
        <v>104</v>
      </c>
      <c r="D40" s="46">
        <v>9</v>
      </c>
      <c r="E40" s="53">
        <f t="shared" si="0"/>
        <v>113</v>
      </c>
      <c r="F40" s="46">
        <v>168</v>
      </c>
      <c r="G40" s="46">
        <v>23</v>
      </c>
      <c r="H40" s="53">
        <f t="shared" si="1"/>
        <v>191</v>
      </c>
      <c r="I40" s="101">
        <v>4</v>
      </c>
      <c r="J40" s="101">
        <v>10</v>
      </c>
      <c r="K40" s="85">
        <f t="shared" si="2"/>
        <v>14</v>
      </c>
    </row>
    <row r="41" spans="1:22" s="45" customFormat="1" ht="21.95" customHeight="1">
      <c r="A41" s="272"/>
      <c r="B41" s="18" t="s">
        <v>358</v>
      </c>
      <c r="C41" s="6">
        <v>51</v>
      </c>
      <c r="D41" s="46">
        <v>7</v>
      </c>
      <c r="E41" s="53">
        <f t="shared" si="0"/>
        <v>58</v>
      </c>
      <c r="F41" s="46">
        <v>51</v>
      </c>
      <c r="G41" s="46">
        <v>7</v>
      </c>
      <c r="H41" s="53">
        <f t="shared" si="1"/>
        <v>58</v>
      </c>
      <c r="I41" s="84"/>
      <c r="J41" s="84"/>
      <c r="K41" s="85">
        <f t="shared" si="2"/>
        <v>0</v>
      </c>
      <c r="O41" s="42"/>
      <c r="P41" s="42"/>
      <c r="Q41" s="42"/>
      <c r="R41" s="42"/>
      <c r="S41" s="42"/>
      <c r="T41" s="42"/>
      <c r="U41" s="42"/>
      <c r="V41" s="42"/>
    </row>
    <row r="42" spans="1:22" ht="21.95" customHeight="1">
      <c r="A42" s="272"/>
      <c r="B42" s="51" t="s">
        <v>271</v>
      </c>
      <c r="C42" s="51">
        <f t="shared" ref="C42:G42" si="3">SUM(C32:C41)</f>
        <v>1580</v>
      </c>
      <c r="D42" s="51">
        <f t="shared" si="3"/>
        <v>940</v>
      </c>
      <c r="E42" s="51">
        <f t="shared" si="3"/>
        <v>2520</v>
      </c>
      <c r="F42" s="51">
        <f t="shared" si="3"/>
        <v>3890</v>
      </c>
      <c r="G42" s="51">
        <f t="shared" si="3"/>
        <v>2636</v>
      </c>
      <c r="H42" s="51">
        <f>SUM(H32:H41)</f>
        <v>6526</v>
      </c>
      <c r="I42" s="83">
        <f>SUM(I32:I41)</f>
        <v>335</v>
      </c>
      <c r="J42" s="94">
        <f>SUM(J32:J41)</f>
        <v>605</v>
      </c>
      <c r="K42" s="83">
        <f t="shared" ref="K42" si="4">SUM(K32:K41)</f>
        <v>940</v>
      </c>
    </row>
    <row r="43" spans="1:22" ht="21.95" customHeight="1">
      <c r="A43" s="272" t="s">
        <v>315</v>
      </c>
      <c r="B43" s="58" t="s">
        <v>314</v>
      </c>
      <c r="C43" s="46">
        <v>148</v>
      </c>
      <c r="D43" s="46">
        <v>62</v>
      </c>
      <c r="E43" s="53">
        <f t="shared" si="0"/>
        <v>210</v>
      </c>
      <c r="F43" s="46">
        <v>384</v>
      </c>
      <c r="G43" s="46">
        <v>164</v>
      </c>
      <c r="H43" s="53">
        <f t="shared" si="1"/>
        <v>548</v>
      </c>
      <c r="I43" s="84">
        <v>37</v>
      </c>
      <c r="J43" s="84">
        <v>32</v>
      </c>
      <c r="K43" s="85">
        <f t="shared" ref="K43:K66" si="5">SUM(I43:J43)</f>
        <v>69</v>
      </c>
    </row>
    <row r="44" spans="1:22" ht="21.95" customHeight="1">
      <c r="A44" s="272"/>
      <c r="B44" s="58" t="s">
        <v>313</v>
      </c>
      <c r="C44" s="46">
        <v>77</v>
      </c>
      <c r="D44" s="46">
        <v>94</v>
      </c>
      <c r="E44" s="53">
        <f t="shared" si="0"/>
        <v>171</v>
      </c>
      <c r="F44" s="46">
        <v>136</v>
      </c>
      <c r="G44" s="46">
        <v>161</v>
      </c>
      <c r="H44" s="53">
        <f t="shared" si="1"/>
        <v>297</v>
      </c>
      <c r="I44" s="84">
        <v>16</v>
      </c>
      <c r="J44" s="84">
        <v>27</v>
      </c>
      <c r="K44" s="85">
        <f t="shared" si="5"/>
        <v>43</v>
      </c>
    </row>
    <row r="45" spans="1:22" ht="21.95" customHeight="1">
      <c r="A45" s="272"/>
      <c r="B45" s="58" t="s">
        <v>281</v>
      </c>
      <c r="C45" s="46">
        <v>72</v>
      </c>
      <c r="D45" s="46">
        <v>32</v>
      </c>
      <c r="E45" s="53">
        <f t="shared" si="0"/>
        <v>104</v>
      </c>
      <c r="F45" s="46">
        <v>233</v>
      </c>
      <c r="G45" s="46">
        <v>65</v>
      </c>
      <c r="H45" s="53">
        <f t="shared" si="1"/>
        <v>298</v>
      </c>
      <c r="I45" s="84">
        <v>45</v>
      </c>
      <c r="J45" s="84">
        <v>25</v>
      </c>
      <c r="K45" s="85">
        <f t="shared" si="5"/>
        <v>70</v>
      </c>
    </row>
    <row r="46" spans="1:22" ht="21.95" customHeight="1">
      <c r="A46" s="272"/>
      <c r="B46" s="58" t="s">
        <v>312</v>
      </c>
      <c r="C46" s="46">
        <v>115</v>
      </c>
      <c r="D46" s="46">
        <v>73</v>
      </c>
      <c r="E46" s="53">
        <f t="shared" si="0"/>
        <v>188</v>
      </c>
      <c r="F46" s="46">
        <v>235</v>
      </c>
      <c r="G46" s="46">
        <v>125</v>
      </c>
      <c r="H46" s="53">
        <f t="shared" si="1"/>
        <v>360</v>
      </c>
      <c r="I46" s="103">
        <v>43</v>
      </c>
      <c r="J46" s="103">
        <v>24</v>
      </c>
      <c r="K46" s="85">
        <f t="shared" si="5"/>
        <v>67</v>
      </c>
    </row>
    <row r="47" spans="1:22" ht="21.95" customHeight="1">
      <c r="A47" s="272"/>
      <c r="B47" s="58" t="s">
        <v>311</v>
      </c>
      <c r="C47" s="46">
        <v>47</v>
      </c>
      <c r="D47" s="46">
        <v>39</v>
      </c>
      <c r="E47" s="53">
        <f t="shared" si="0"/>
        <v>86</v>
      </c>
      <c r="F47" s="46">
        <v>112</v>
      </c>
      <c r="G47" s="46">
        <v>112</v>
      </c>
      <c r="H47" s="53">
        <f t="shared" si="1"/>
        <v>224</v>
      </c>
      <c r="I47" s="103">
        <v>16</v>
      </c>
      <c r="J47" s="103">
        <v>23</v>
      </c>
      <c r="K47" s="85">
        <f t="shared" si="5"/>
        <v>39</v>
      </c>
    </row>
    <row r="48" spans="1:22" ht="21.95" customHeight="1">
      <c r="A48" s="272"/>
      <c r="B48" s="58" t="s">
        <v>310</v>
      </c>
      <c r="C48" s="46">
        <v>93</v>
      </c>
      <c r="D48" s="46">
        <v>74</v>
      </c>
      <c r="E48" s="53">
        <f t="shared" si="0"/>
        <v>167</v>
      </c>
      <c r="F48" s="46">
        <v>229</v>
      </c>
      <c r="G48" s="46">
        <v>177</v>
      </c>
      <c r="H48" s="53">
        <f t="shared" si="1"/>
        <v>406</v>
      </c>
      <c r="I48" s="103">
        <v>43</v>
      </c>
      <c r="J48" s="103">
        <v>38</v>
      </c>
      <c r="K48" s="85">
        <f t="shared" si="5"/>
        <v>81</v>
      </c>
    </row>
    <row r="49" spans="1:11" ht="21.95" customHeight="1">
      <c r="A49" s="272"/>
      <c r="B49" s="58" t="s">
        <v>309</v>
      </c>
      <c r="C49" s="46">
        <v>44</v>
      </c>
      <c r="D49" s="46">
        <v>19</v>
      </c>
      <c r="E49" s="53">
        <f t="shared" si="0"/>
        <v>63</v>
      </c>
      <c r="F49" s="46">
        <v>121</v>
      </c>
      <c r="G49" s="46">
        <v>65</v>
      </c>
      <c r="H49" s="53">
        <f t="shared" si="1"/>
        <v>186</v>
      </c>
      <c r="I49" s="103">
        <v>5</v>
      </c>
      <c r="J49" s="103">
        <v>56</v>
      </c>
      <c r="K49" s="85">
        <f t="shared" si="5"/>
        <v>61</v>
      </c>
    </row>
    <row r="50" spans="1:11" ht="21.95" customHeight="1">
      <c r="A50" s="272"/>
      <c r="B50" s="58" t="s">
        <v>308</v>
      </c>
      <c r="C50" s="46">
        <v>9</v>
      </c>
      <c r="D50" s="46">
        <v>7</v>
      </c>
      <c r="E50" s="53">
        <f t="shared" si="0"/>
        <v>16</v>
      </c>
      <c r="F50" s="46">
        <v>26</v>
      </c>
      <c r="G50" s="46">
        <v>12</v>
      </c>
      <c r="H50" s="53">
        <f t="shared" si="1"/>
        <v>38</v>
      </c>
      <c r="I50" s="103">
        <v>4</v>
      </c>
      <c r="J50" s="103">
        <v>4</v>
      </c>
      <c r="K50" s="85">
        <f t="shared" si="5"/>
        <v>8</v>
      </c>
    </row>
    <row r="51" spans="1:11" ht="21.95" customHeight="1">
      <c r="A51" s="272"/>
      <c r="B51" s="58" t="s">
        <v>307</v>
      </c>
      <c r="C51" s="46">
        <v>18</v>
      </c>
      <c r="D51" s="46">
        <v>21</v>
      </c>
      <c r="E51" s="53">
        <f t="shared" si="0"/>
        <v>39</v>
      </c>
      <c r="F51" s="46">
        <v>51</v>
      </c>
      <c r="G51" s="46">
        <v>44</v>
      </c>
      <c r="H51" s="53">
        <f t="shared" si="1"/>
        <v>95</v>
      </c>
      <c r="I51" s="103">
        <v>8</v>
      </c>
      <c r="J51" s="103">
        <v>9</v>
      </c>
      <c r="K51" s="85">
        <f t="shared" si="5"/>
        <v>17</v>
      </c>
    </row>
    <row r="52" spans="1:11" ht="21.95" customHeight="1">
      <c r="A52" s="272"/>
      <c r="B52" s="59" t="s">
        <v>306</v>
      </c>
      <c r="C52" s="10">
        <f>SUM(C43:C51)</f>
        <v>623</v>
      </c>
      <c r="D52" s="10">
        <f>SUM(D43:D51)</f>
        <v>421</v>
      </c>
      <c r="E52" s="53">
        <f t="shared" si="0"/>
        <v>1044</v>
      </c>
      <c r="F52" s="10">
        <f>SUM(F43:F51)</f>
        <v>1527</v>
      </c>
      <c r="G52" s="10">
        <f>SUM(G43:G51)</f>
        <v>925</v>
      </c>
      <c r="H52" s="53">
        <f t="shared" si="1"/>
        <v>2452</v>
      </c>
      <c r="I52" s="10">
        <f>SUM(I43:I51)</f>
        <v>217</v>
      </c>
      <c r="J52" s="10">
        <f>SUM(J43:J51)</f>
        <v>238</v>
      </c>
      <c r="K52" s="85">
        <f t="shared" si="5"/>
        <v>455</v>
      </c>
    </row>
    <row r="53" spans="1:11" ht="21.95" customHeight="1">
      <c r="A53" s="272" t="s">
        <v>263</v>
      </c>
      <c r="B53" s="17" t="s">
        <v>159</v>
      </c>
      <c r="C53" s="46">
        <v>86</v>
      </c>
      <c r="D53" s="46">
        <v>98</v>
      </c>
      <c r="E53" s="53">
        <f t="shared" si="0"/>
        <v>184</v>
      </c>
      <c r="F53" s="46">
        <v>204</v>
      </c>
      <c r="G53" s="46">
        <v>181</v>
      </c>
      <c r="H53" s="53">
        <f t="shared" si="1"/>
        <v>385</v>
      </c>
      <c r="I53" s="108">
        <v>135</v>
      </c>
      <c r="J53" s="108">
        <v>119</v>
      </c>
      <c r="K53" s="85">
        <f t="shared" si="5"/>
        <v>254</v>
      </c>
    </row>
    <row r="54" spans="1:11" ht="21.95" customHeight="1">
      <c r="A54" s="272"/>
      <c r="B54" s="17" t="s">
        <v>160</v>
      </c>
      <c r="C54" s="46">
        <v>80</v>
      </c>
      <c r="D54" s="46">
        <v>32</v>
      </c>
      <c r="E54" s="53">
        <f t="shared" si="0"/>
        <v>112</v>
      </c>
      <c r="F54" s="46">
        <v>240</v>
      </c>
      <c r="G54" s="46">
        <v>88</v>
      </c>
      <c r="H54" s="53">
        <f t="shared" si="1"/>
        <v>328</v>
      </c>
      <c r="I54" s="108">
        <v>55</v>
      </c>
      <c r="J54" s="108">
        <v>39</v>
      </c>
      <c r="K54" s="85">
        <f t="shared" si="5"/>
        <v>94</v>
      </c>
    </row>
    <row r="55" spans="1:11" ht="21.95" customHeight="1">
      <c r="A55" s="272"/>
      <c r="B55" s="17" t="s">
        <v>161</v>
      </c>
      <c r="C55" s="46">
        <v>188</v>
      </c>
      <c r="D55" s="46">
        <v>24</v>
      </c>
      <c r="E55" s="53">
        <f t="shared" si="0"/>
        <v>212</v>
      </c>
      <c r="F55" s="46">
        <v>446</v>
      </c>
      <c r="G55" s="46">
        <v>52</v>
      </c>
      <c r="H55" s="53">
        <f t="shared" si="1"/>
        <v>498</v>
      </c>
      <c r="I55" s="108">
        <v>141</v>
      </c>
      <c r="J55" s="108">
        <v>60</v>
      </c>
      <c r="K55" s="85">
        <f t="shared" si="5"/>
        <v>201</v>
      </c>
    </row>
    <row r="56" spans="1:11" ht="21.95" customHeight="1">
      <c r="A56" s="272"/>
      <c r="B56" s="17" t="s">
        <v>262</v>
      </c>
      <c r="C56" s="46">
        <v>53</v>
      </c>
      <c r="D56" s="46">
        <v>18</v>
      </c>
      <c r="E56" s="53">
        <f t="shared" si="0"/>
        <v>71</v>
      </c>
      <c r="F56" s="46">
        <v>111</v>
      </c>
      <c r="G56" s="46">
        <v>40</v>
      </c>
      <c r="H56" s="53">
        <f t="shared" si="1"/>
        <v>151</v>
      </c>
      <c r="I56" s="108">
        <v>31</v>
      </c>
      <c r="J56" s="108">
        <v>14</v>
      </c>
      <c r="K56" s="85">
        <f t="shared" si="5"/>
        <v>45</v>
      </c>
    </row>
    <row r="57" spans="1:11" ht="21.95" customHeight="1">
      <c r="A57" s="272"/>
      <c r="B57" s="17" t="s">
        <v>162</v>
      </c>
      <c r="C57" s="46">
        <v>40</v>
      </c>
      <c r="D57" s="46">
        <v>19</v>
      </c>
      <c r="E57" s="53">
        <f t="shared" si="0"/>
        <v>59</v>
      </c>
      <c r="F57" s="46">
        <v>120</v>
      </c>
      <c r="G57" s="46">
        <v>39</v>
      </c>
      <c r="H57" s="53">
        <f t="shared" si="1"/>
        <v>159</v>
      </c>
      <c r="I57" s="108">
        <v>37</v>
      </c>
      <c r="J57" s="108">
        <v>20</v>
      </c>
      <c r="K57" s="85">
        <f t="shared" si="5"/>
        <v>57</v>
      </c>
    </row>
    <row r="58" spans="1:11" ht="21.95" customHeight="1">
      <c r="A58" s="272"/>
      <c r="B58" s="17" t="s">
        <v>261</v>
      </c>
      <c r="C58" s="46">
        <v>94</v>
      </c>
      <c r="D58" s="46">
        <v>7</v>
      </c>
      <c r="E58" s="53">
        <f t="shared" si="0"/>
        <v>101</v>
      </c>
      <c r="F58" s="46">
        <v>208</v>
      </c>
      <c r="G58" s="46">
        <v>14</v>
      </c>
      <c r="H58" s="53">
        <f t="shared" si="1"/>
        <v>222</v>
      </c>
      <c r="I58" s="108">
        <v>33</v>
      </c>
      <c r="J58" s="108">
        <v>21</v>
      </c>
      <c r="K58" s="85">
        <f t="shared" si="5"/>
        <v>54</v>
      </c>
    </row>
    <row r="59" spans="1:11" ht="21.95" customHeight="1">
      <c r="A59" s="272"/>
      <c r="B59" s="17" t="s">
        <v>260</v>
      </c>
      <c r="C59" s="46">
        <v>90</v>
      </c>
      <c r="D59" s="46">
        <v>8</v>
      </c>
      <c r="E59" s="53">
        <f t="shared" si="0"/>
        <v>98</v>
      </c>
      <c r="F59" s="46">
        <v>256</v>
      </c>
      <c r="G59" s="46">
        <v>9</v>
      </c>
      <c r="H59" s="53">
        <f t="shared" si="1"/>
        <v>265</v>
      </c>
      <c r="I59" s="108">
        <v>62</v>
      </c>
      <c r="J59" s="108">
        <v>26</v>
      </c>
      <c r="K59" s="85">
        <f t="shared" si="5"/>
        <v>88</v>
      </c>
    </row>
    <row r="60" spans="1:11" ht="21.95" customHeight="1">
      <c r="A60" s="272"/>
      <c r="B60" s="17" t="s">
        <v>259</v>
      </c>
      <c r="C60" s="46">
        <v>97</v>
      </c>
      <c r="D60" s="46">
        <v>55</v>
      </c>
      <c r="E60" s="53">
        <f t="shared" si="0"/>
        <v>152</v>
      </c>
      <c r="F60" s="46">
        <v>212</v>
      </c>
      <c r="G60" s="46">
        <v>140</v>
      </c>
      <c r="H60" s="53">
        <f t="shared" si="1"/>
        <v>352</v>
      </c>
      <c r="I60" s="108">
        <v>68</v>
      </c>
      <c r="J60" s="108">
        <v>51</v>
      </c>
      <c r="K60" s="85">
        <f t="shared" si="5"/>
        <v>119</v>
      </c>
    </row>
    <row r="61" spans="1:11" ht="21.95" customHeight="1">
      <c r="A61" s="272"/>
      <c r="B61" s="17" t="s">
        <v>326</v>
      </c>
      <c r="C61" s="46">
        <v>77</v>
      </c>
      <c r="D61" s="46">
        <v>10</v>
      </c>
      <c r="E61" s="53">
        <f t="shared" si="0"/>
        <v>87</v>
      </c>
      <c r="F61" s="46">
        <v>140</v>
      </c>
      <c r="G61" s="46">
        <v>15</v>
      </c>
      <c r="H61" s="53">
        <f t="shared" si="1"/>
        <v>155</v>
      </c>
      <c r="I61" s="108">
        <v>55</v>
      </c>
      <c r="J61" s="108">
        <v>4</v>
      </c>
      <c r="K61" s="85">
        <f t="shared" si="5"/>
        <v>59</v>
      </c>
    </row>
    <row r="62" spans="1:11" ht="21.95" customHeight="1">
      <c r="A62" s="272"/>
      <c r="B62" s="17" t="s">
        <v>327</v>
      </c>
      <c r="C62" s="46">
        <v>60</v>
      </c>
      <c r="D62" s="46">
        <v>35</v>
      </c>
      <c r="E62" s="53">
        <f t="shared" si="0"/>
        <v>95</v>
      </c>
      <c r="F62" s="46">
        <v>136</v>
      </c>
      <c r="G62" s="46">
        <v>61</v>
      </c>
      <c r="H62" s="53">
        <f t="shared" si="1"/>
        <v>197</v>
      </c>
      <c r="I62" s="108">
        <v>65</v>
      </c>
      <c r="J62" s="108">
        <v>35</v>
      </c>
      <c r="K62" s="85">
        <f t="shared" si="5"/>
        <v>100</v>
      </c>
    </row>
    <row r="63" spans="1:11" ht="21.95" customHeight="1">
      <c r="A63" s="272"/>
      <c r="B63" s="17" t="s">
        <v>328</v>
      </c>
      <c r="C63" s="46">
        <v>88</v>
      </c>
      <c r="D63" s="46">
        <v>10</v>
      </c>
      <c r="E63" s="53">
        <f t="shared" si="0"/>
        <v>98</v>
      </c>
      <c r="F63" s="46">
        <v>205</v>
      </c>
      <c r="G63" s="46">
        <v>28</v>
      </c>
      <c r="H63" s="53">
        <f t="shared" si="1"/>
        <v>233</v>
      </c>
      <c r="I63" s="108">
        <v>80</v>
      </c>
      <c r="J63" s="108">
        <v>43</v>
      </c>
      <c r="K63" s="85">
        <f t="shared" si="5"/>
        <v>123</v>
      </c>
    </row>
    <row r="64" spans="1:11" ht="21.95" customHeight="1">
      <c r="A64" s="272"/>
      <c r="B64" s="17" t="s">
        <v>257</v>
      </c>
      <c r="C64" s="46">
        <v>104</v>
      </c>
      <c r="D64" s="46">
        <v>27</v>
      </c>
      <c r="E64" s="53">
        <f t="shared" si="0"/>
        <v>131</v>
      </c>
      <c r="F64" s="46">
        <v>215</v>
      </c>
      <c r="G64" s="46">
        <v>45</v>
      </c>
      <c r="H64" s="53">
        <f t="shared" si="1"/>
        <v>260</v>
      </c>
      <c r="I64" s="108">
        <v>93</v>
      </c>
      <c r="J64" s="108">
        <v>47</v>
      </c>
      <c r="K64" s="85">
        <f t="shared" si="5"/>
        <v>140</v>
      </c>
    </row>
    <row r="65" spans="1:17" ht="21.95" customHeight="1">
      <c r="A65" s="272"/>
      <c r="B65" s="17" t="s">
        <v>256</v>
      </c>
      <c r="C65" s="46">
        <v>10</v>
      </c>
      <c r="D65" s="46">
        <v>2</v>
      </c>
      <c r="E65" s="53">
        <f t="shared" si="0"/>
        <v>12</v>
      </c>
      <c r="F65" s="46">
        <v>32</v>
      </c>
      <c r="G65" s="46">
        <v>3</v>
      </c>
      <c r="H65" s="53">
        <f t="shared" si="1"/>
        <v>35</v>
      </c>
      <c r="I65" s="108">
        <v>59</v>
      </c>
      <c r="J65" s="108">
        <v>30</v>
      </c>
      <c r="K65" s="85">
        <f t="shared" si="5"/>
        <v>89</v>
      </c>
    </row>
    <row r="66" spans="1:17" ht="21.95" customHeight="1">
      <c r="A66" s="272"/>
      <c r="B66" s="53" t="s">
        <v>255</v>
      </c>
      <c r="C66" s="53">
        <f>SUM(C53:C65)</f>
        <v>1067</v>
      </c>
      <c r="D66" s="53">
        <f>SUM(D53:D65)</f>
        <v>345</v>
      </c>
      <c r="E66" s="53">
        <f t="shared" si="0"/>
        <v>1412</v>
      </c>
      <c r="F66" s="53">
        <f>SUM(F53:F65)</f>
        <v>2525</v>
      </c>
      <c r="G66" s="53">
        <f>SUM(G53:G65)</f>
        <v>715</v>
      </c>
      <c r="H66" s="53">
        <f t="shared" si="1"/>
        <v>3240</v>
      </c>
      <c r="I66" s="85">
        <f>SUM(I53:I65)</f>
        <v>914</v>
      </c>
      <c r="J66" s="85">
        <f>SUM(J53:J65)</f>
        <v>509</v>
      </c>
      <c r="K66" s="85">
        <f t="shared" si="5"/>
        <v>1423</v>
      </c>
      <c r="O66" s="42" t="s">
        <v>4</v>
      </c>
      <c r="P66" s="42">
        <v>12435</v>
      </c>
      <c r="Q66" s="42">
        <v>641</v>
      </c>
    </row>
    <row r="67" spans="1:17" ht="67.5" customHeight="1">
      <c r="A67" s="273" t="s">
        <v>254</v>
      </c>
      <c r="B67" s="273"/>
      <c r="C67" s="11">
        <f t="shared" ref="C67:H67" si="6">C66+C52+C42+C31+C18</f>
        <v>7461</v>
      </c>
      <c r="D67" s="11">
        <f t="shared" si="6"/>
        <v>4563</v>
      </c>
      <c r="E67" s="11">
        <f t="shared" si="6"/>
        <v>12024</v>
      </c>
      <c r="F67" s="11">
        <f t="shared" si="6"/>
        <v>18390</v>
      </c>
      <c r="G67" s="11">
        <f t="shared" si="6"/>
        <v>11052</v>
      </c>
      <c r="H67" s="11">
        <f t="shared" si="6"/>
        <v>29442</v>
      </c>
      <c r="I67" s="11">
        <f t="shared" ref="I67:K67" si="7">I66+I52+I42+I31+I18</f>
        <v>2768</v>
      </c>
      <c r="J67" s="11">
        <f t="shared" si="7"/>
        <v>3054</v>
      </c>
      <c r="K67" s="11">
        <f t="shared" si="7"/>
        <v>5822</v>
      </c>
      <c r="O67" s="42" t="s">
        <v>5</v>
      </c>
      <c r="P67" s="42">
        <v>4115</v>
      </c>
      <c r="Q67" s="42">
        <v>33</v>
      </c>
    </row>
    <row r="68" spans="1:17">
      <c r="A68" s="270" t="s">
        <v>408</v>
      </c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O68" s="42" t="s">
        <v>61</v>
      </c>
      <c r="P68" s="42">
        <v>6461</v>
      </c>
      <c r="Q68" s="42">
        <v>65</v>
      </c>
    </row>
    <row r="69" spans="1:17">
      <c r="A69" s="271" t="s">
        <v>156</v>
      </c>
      <c r="B69" s="271" t="s">
        <v>156</v>
      </c>
      <c r="C69" s="271" t="s">
        <v>245</v>
      </c>
      <c r="D69" s="271"/>
      <c r="E69" s="271"/>
      <c r="F69" s="271" t="s">
        <v>2</v>
      </c>
      <c r="G69" s="271"/>
      <c r="H69" s="271"/>
      <c r="I69" s="271" t="s">
        <v>403</v>
      </c>
      <c r="J69" s="271"/>
      <c r="K69" s="271"/>
      <c r="O69" s="42" t="s">
        <v>7</v>
      </c>
      <c r="P69" s="42">
        <v>3225</v>
      </c>
      <c r="Q69" s="42">
        <v>15</v>
      </c>
    </row>
    <row r="70" spans="1:17">
      <c r="A70" s="271"/>
      <c r="B70" s="271"/>
      <c r="C70" s="12" t="s">
        <v>246</v>
      </c>
      <c r="D70" s="12" t="s">
        <v>247</v>
      </c>
      <c r="E70" s="12" t="s">
        <v>248</v>
      </c>
      <c r="F70" s="12" t="s">
        <v>246</v>
      </c>
      <c r="G70" s="12" t="s">
        <v>247</v>
      </c>
      <c r="H70" s="12" t="s">
        <v>248</v>
      </c>
      <c r="I70" s="12" t="s">
        <v>246</v>
      </c>
      <c r="J70" s="12" t="s">
        <v>247</v>
      </c>
      <c r="K70" s="12" t="s">
        <v>248</v>
      </c>
      <c r="O70" s="42" t="s">
        <v>8</v>
      </c>
      <c r="P70" s="42">
        <v>2432</v>
      </c>
      <c r="Q70" s="42">
        <v>20</v>
      </c>
    </row>
    <row r="71" spans="1:17">
      <c r="A71" s="272" t="s">
        <v>305</v>
      </c>
      <c r="B71" s="21" t="s">
        <v>304</v>
      </c>
      <c r="C71" s="6">
        <v>106</v>
      </c>
      <c r="D71" s="6">
        <v>17</v>
      </c>
      <c r="E71" s="3">
        <f>C71+D71</f>
        <v>123</v>
      </c>
      <c r="F71" s="6">
        <v>258</v>
      </c>
      <c r="G71" s="6">
        <v>38</v>
      </c>
      <c r="H71" s="30">
        <f>F71+G71</f>
        <v>296</v>
      </c>
      <c r="I71" s="6">
        <v>19</v>
      </c>
      <c r="J71" s="6">
        <v>12</v>
      </c>
      <c r="K71" s="85">
        <f>I71+J71</f>
        <v>31</v>
      </c>
      <c r="P71" s="42">
        <f>SUM(P66:P70)</f>
        <v>28668</v>
      </c>
      <c r="Q71" s="42">
        <f>SUM(Q66:Q70)</f>
        <v>774</v>
      </c>
    </row>
    <row r="72" spans="1:17">
      <c r="A72" s="272"/>
      <c r="B72" s="21" t="s">
        <v>303</v>
      </c>
      <c r="C72" s="6">
        <v>134</v>
      </c>
      <c r="D72" s="6">
        <v>67</v>
      </c>
      <c r="E72" s="3">
        <f t="shared" ref="E72:E132" si="8">C72+D72</f>
        <v>201</v>
      </c>
      <c r="F72" s="6">
        <v>303</v>
      </c>
      <c r="G72" s="6">
        <v>187</v>
      </c>
      <c r="H72" s="30">
        <f t="shared" ref="H72:H132" si="9">F72+G72</f>
        <v>490</v>
      </c>
      <c r="I72" s="6">
        <v>20</v>
      </c>
      <c r="J72" s="6">
        <v>30</v>
      </c>
      <c r="K72" s="85">
        <f t="shared" ref="K72:K117" si="10">I72+J72</f>
        <v>50</v>
      </c>
    </row>
    <row r="73" spans="1:17">
      <c r="A73" s="272"/>
      <c r="B73" s="21" t="s">
        <v>302</v>
      </c>
      <c r="C73" s="6">
        <v>145</v>
      </c>
      <c r="D73" s="6">
        <v>52</v>
      </c>
      <c r="E73" s="3">
        <f t="shared" si="8"/>
        <v>197</v>
      </c>
      <c r="F73" s="6">
        <v>281</v>
      </c>
      <c r="G73" s="6">
        <v>100</v>
      </c>
      <c r="H73" s="30">
        <f t="shared" si="9"/>
        <v>381</v>
      </c>
      <c r="I73" s="6">
        <v>15</v>
      </c>
      <c r="J73" s="6">
        <v>18</v>
      </c>
      <c r="K73" s="85">
        <f t="shared" si="10"/>
        <v>33</v>
      </c>
    </row>
    <row r="74" spans="1:17">
      <c r="A74" s="272"/>
      <c r="B74" s="21" t="s">
        <v>301</v>
      </c>
      <c r="C74" s="6">
        <v>22</v>
      </c>
      <c r="D74" s="6">
        <v>11</v>
      </c>
      <c r="E74" s="3">
        <f t="shared" si="8"/>
        <v>33</v>
      </c>
      <c r="F74" s="6">
        <v>32</v>
      </c>
      <c r="G74" s="6">
        <v>15</v>
      </c>
      <c r="H74" s="30">
        <f t="shared" si="9"/>
        <v>47</v>
      </c>
      <c r="I74" s="6">
        <v>3</v>
      </c>
      <c r="J74" s="6">
        <v>1</v>
      </c>
      <c r="K74" s="85">
        <f t="shared" si="10"/>
        <v>4</v>
      </c>
    </row>
    <row r="75" spans="1:17">
      <c r="A75" s="272"/>
      <c r="B75" s="21" t="s">
        <v>300</v>
      </c>
      <c r="C75" s="6">
        <v>1</v>
      </c>
      <c r="D75" s="6">
        <v>0</v>
      </c>
      <c r="E75" s="3">
        <f t="shared" si="8"/>
        <v>1</v>
      </c>
      <c r="F75" s="6">
        <v>2</v>
      </c>
      <c r="G75" s="6">
        <v>2</v>
      </c>
      <c r="H75" s="30">
        <f t="shared" si="9"/>
        <v>4</v>
      </c>
      <c r="I75" s="6">
        <v>0</v>
      </c>
      <c r="J75" s="6">
        <v>1</v>
      </c>
      <c r="K75" s="85">
        <f t="shared" si="10"/>
        <v>1</v>
      </c>
    </row>
    <row r="76" spans="1:17">
      <c r="A76" s="272"/>
      <c r="B76" s="21" t="s">
        <v>299</v>
      </c>
      <c r="C76" s="6">
        <v>0</v>
      </c>
      <c r="D76" s="6">
        <v>0</v>
      </c>
      <c r="E76" s="3">
        <f t="shared" si="8"/>
        <v>0</v>
      </c>
      <c r="F76" s="6">
        <v>0</v>
      </c>
      <c r="G76" s="6">
        <v>0</v>
      </c>
      <c r="H76" s="30">
        <f t="shared" si="9"/>
        <v>0</v>
      </c>
      <c r="I76" s="6">
        <v>0</v>
      </c>
      <c r="J76" s="6">
        <v>0</v>
      </c>
      <c r="K76" s="85">
        <f t="shared" si="10"/>
        <v>0</v>
      </c>
    </row>
    <row r="77" spans="1:17">
      <c r="A77" s="272"/>
      <c r="B77" s="21" t="s">
        <v>298</v>
      </c>
      <c r="C77" s="6">
        <v>0</v>
      </c>
      <c r="D77" s="6">
        <v>0</v>
      </c>
      <c r="E77" s="3">
        <f t="shared" si="8"/>
        <v>0</v>
      </c>
      <c r="F77" s="6">
        <v>0</v>
      </c>
      <c r="G77" s="6">
        <v>0</v>
      </c>
      <c r="H77" s="30">
        <f t="shared" si="9"/>
        <v>0</v>
      </c>
      <c r="I77" s="6">
        <v>0</v>
      </c>
      <c r="J77" s="6">
        <v>0</v>
      </c>
      <c r="K77" s="85">
        <f t="shared" si="10"/>
        <v>0</v>
      </c>
    </row>
    <row r="78" spans="1:17">
      <c r="A78" s="272"/>
      <c r="B78" s="21" t="s">
        <v>297</v>
      </c>
      <c r="C78" s="6">
        <v>0</v>
      </c>
      <c r="D78" s="6">
        <v>0</v>
      </c>
      <c r="E78" s="3">
        <f t="shared" si="8"/>
        <v>0</v>
      </c>
      <c r="F78" s="6">
        <v>0</v>
      </c>
      <c r="G78" s="6">
        <v>0</v>
      </c>
      <c r="H78" s="30">
        <f t="shared" si="9"/>
        <v>0</v>
      </c>
      <c r="I78" s="6">
        <v>0</v>
      </c>
      <c r="J78" s="6">
        <v>0</v>
      </c>
      <c r="K78" s="85">
        <f t="shared" si="10"/>
        <v>0</v>
      </c>
    </row>
    <row r="79" spans="1:17">
      <c r="A79" s="272"/>
      <c r="B79" s="21" t="s">
        <v>296</v>
      </c>
      <c r="C79" s="6">
        <v>32</v>
      </c>
      <c r="D79" s="6">
        <v>59</v>
      </c>
      <c r="E79" s="3">
        <f t="shared" si="8"/>
        <v>91</v>
      </c>
      <c r="F79" s="6">
        <v>74</v>
      </c>
      <c r="G79" s="6">
        <v>108</v>
      </c>
      <c r="H79" s="30">
        <f t="shared" si="9"/>
        <v>182</v>
      </c>
      <c r="I79" s="6">
        <v>12</v>
      </c>
      <c r="J79" s="6">
        <v>27</v>
      </c>
      <c r="K79" s="85">
        <f t="shared" si="10"/>
        <v>39</v>
      </c>
    </row>
    <row r="80" spans="1:17">
      <c r="A80" s="272"/>
      <c r="B80" s="21" t="s">
        <v>295</v>
      </c>
      <c r="C80" s="6">
        <v>41</v>
      </c>
      <c r="D80" s="6">
        <v>30</v>
      </c>
      <c r="E80" s="3">
        <f t="shared" si="8"/>
        <v>71</v>
      </c>
      <c r="F80" s="6">
        <v>56</v>
      </c>
      <c r="G80" s="6">
        <v>44</v>
      </c>
      <c r="H80" s="30">
        <f t="shared" si="9"/>
        <v>100</v>
      </c>
      <c r="I80" s="6">
        <v>3</v>
      </c>
      <c r="J80" s="6">
        <v>4</v>
      </c>
      <c r="K80" s="85">
        <f t="shared" si="10"/>
        <v>7</v>
      </c>
    </row>
    <row r="81" spans="1:11">
      <c r="A81" s="272"/>
      <c r="B81" s="21" t="s">
        <v>294</v>
      </c>
      <c r="C81" s="6">
        <v>259</v>
      </c>
      <c r="D81" s="6">
        <v>141</v>
      </c>
      <c r="E81" s="3">
        <f t="shared" si="8"/>
        <v>400</v>
      </c>
      <c r="F81" s="6">
        <v>507</v>
      </c>
      <c r="G81" s="6">
        <v>327</v>
      </c>
      <c r="H81" s="30">
        <f t="shared" si="9"/>
        <v>834</v>
      </c>
      <c r="I81" s="6">
        <v>27</v>
      </c>
      <c r="J81" s="6">
        <v>44</v>
      </c>
      <c r="K81" s="85">
        <f t="shared" si="10"/>
        <v>71</v>
      </c>
    </row>
    <row r="82" spans="1:11" ht="18.75" customHeight="1">
      <c r="A82" s="272"/>
      <c r="B82" s="21" t="s">
        <v>293</v>
      </c>
      <c r="C82" s="6">
        <v>29</v>
      </c>
      <c r="D82" s="6">
        <v>39</v>
      </c>
      <c r="E82" s="3">
        <f t="shared" si="8"/>
        <v>68</v>
      </c>
      <c r="F82" s="6">
        <v>67</v>
      </c>
      <c r="G82" s="6">
        <v>126</v>
      </c>
      <c r="H82" s="30">
        <f t="shared" si="9"/>
        <v>193</v>
      </c>
      <c r="I82" s="6">
        <v>6</v>
      </c>
      <c r="J82" s="6">
        <v>15</v>
      </c>
      <c r="K82" s="85">
        <f t="shared" si="10"/>
        <v>21</v>
      </c>
    </row>
    <row r="83" spans="1:11">
      <c r="A83" s="272"/>
      <c r="B83" s="21" t="s">
        <v>292</v>
      </c>
      <c r="C83" s="6">
        <v>121</v>
      </c>
      <c r="D83" s="6">
        <v>79</v>
      </c>
      <c r="E83" s="3">
        <f t="shared" si="8"/>
        <v>200</v>
      </c>
      <c r="F83" s="6">
        <v>147</v>
      </c>
      <c r="G83" s="6">
        <v>90</v>
      </c>
      <c r="H83" s="30">
        <f t="shared" si="9"/>
        <v>237</v>
      </c>
      <c r="I83" s="6">
        <v>7</v>
      </c>
      <c r="J83" s="6">
        <v>17</v>
      </c>
      <c r="K83" s="85">
        <f t="shared" si="10"/>
        <v>24</v>
      </c>
    </row>
    <row r="84" spans="1:11">
      <c r="A84" s="272"/>
      <c r="B84" s="21" t="s">
        <v>291</v>
      </c>
      <c r="C84" s="6">
        <v>203</v>
      </c>
      <c r="D84" s="6">
        <v>160</v>
      </c>
      <c r="E84" s="3">
        <f t="shared" si="8"/>
        <v>363</v>
      </c>
      <c r="F84" s="6">
        <v>304</v>
      </c>
      <c r="G84" s="6">
        <v>208</v>
      </c>
      <c r="H84" s="30">
        <f t="shared" si="9"/>
        <v>512</v>
      </c>
      <c r="I84" s="6">
        <v>78</v>
      </c>
      <c r="J84" s="6">
        <v>104</v>
      </c>
      <c r="K84" s="85">
        <f t="shared" si="10"/>
        <v>182</v>
      </c>
    </row>
    <row r="85" spans="1:11">
      <c r="A85" s="272"/>
      <c r="B85" s="22" t="s">
        <v>153</v>
      </c>
      <c r="C85" s="3">
        <f>SUM(C71:C84)</f>
        <v>1093</v>
      </c>
      <c r="D85" s="30">
        <f>SUM(D71:D84)</f>
        <v>655</v>
      </c>
      <c r="E85" s="30">
        <f t="shared" si="8"/>
        <v>1748</v>
      </c>
      <c r="F85" s="30">
        <f>SUM(F71:F84)</f>
        <v>2031</v>
      </c>
      <c r="G85" s="30">
        <f>SUM(G71:G84)</f>
        <v>1245</v>
      </c>
      <c r="H85" s="30">
        <f t="shared" si="9"/>
        <v>3276</v>
      </c>
      <c r="I85" s="85">
        <f>SUM(I71:I84)</f>
        <v>190</v>
      </c>
      <c r="J85" s="85">
        <f>SUM(J71:J84)</f>
        <v>273</v>
      </c>
      <c r="K85" s="85">
        <f t="shared" si="10"/>
        <v>463</v>
      </c>
    </row>
    <row r="86" spans="1:11">
      <c r="A86" s="272" t="s">
        <v>290</v>
      </c>
      <c r="B86" s="23" t="s">
        <v>154</v>
      </c>
      <c r="C86" s="6">
        <v>104</v>
      </c>
      <c r="D86" s="6">
        <v>49</v>
      </c>
      <c r="E86" s="3">
        <f t="shared" si="8"/>
        <v>153</v>
      </c>
      <c r="F86" s="6">
        <v>225</v>
      </c>
      <c r="G86" s="6">
        <v>100</v>
      </c>
      <c r="H86" s="30">
        <f t="shared" si="9"/>
        <v>325</v>
      </c>
      <c r="I86" s="92">
        <v>5</v>
      </c>
      <c r="J86" s="92">
        <v>8</v>
      </c>
      <c r="K86" s="119">
        <f t="shared" si="10"/>
        <v>13</v>
      </c>
    </row>
    <row r="87" spans="1:11">
      <c r="A87" s="272"/>
      <c r="B87" s="23" t="s">
        <v>289</v>
      </c>
      <c r="C87" s="6">
        <v>63</v>
      </c>
      <c r="D87" s="6">
        <v>35</v>
      </c>
      <c r="E87" s="3">
        <f t="shared" si="8"/>
        <v>98</v>
      </c>
      <c r="F87" s="6">
        <v>163</v>
      </c>
      <c r="G87" s="6">
        <v>92</v>
      </c>
      <c r="H87" s="30">
        <f t="shared" si="9"/>
        <v>255</v>
      </c>
      <c r="I87" s="92">
        <v>7</v>
      </c>
      <c r="J87" s="92">
        <v>4</v>
      </c>
      <c r="K87" s="119">
        <f t="shared" si="10"/>
        <v>11</v>
      </c>
    </row>
    <row r="88" spans="1:11">
      <c r="A88" s="272"/>
      <c r="B88" s="23" t="s">
        <v>155</v>
      </c>
      <c r="C88" s="6">
        <v>9</v>
      </c>
      <c r="D88" s="6">
        <v>1</v>
      </c>
      <c r="E88" s="3">
        <f t="shared" si="8"/>
        <v>10</v>
      </c>
      <c r="F88" s="6">
        <v>30</v>
      </c>
      <c r="G88" s="6">
        <v>4</v>
      </c>
      <c r="H88" s="30">
        <f t="shared" si="9"/>
        <v>34</v>
      </c>
      <c r="I88" s="92">
        <v>2</v>
      </c>
      <c r="J88" s="92">
        <v>3</v>
      </c>
      <c r="K88" s="119">
        <f t="shared" si="10"/>
        <v>5</v>
      </c>
    </row>
    <row r="89" spans="1:11">
      <c r="A89" s="272"/>
      <c r="B89" s="23" t="s">
        <v>288</v>
      </c>
      <c r="C89" s="6">
        <v>39</v>
      </c>
      <c r="D89" s="6">
        <v>17</v>
      </c>
      <c r="E89" s="3">
        <f t="shared" si="8"/>
        <v>56</v>
      </c>
      <c r="F89" s="6">
        <v>229</v>
      </c>
      <c r="G89" s="6">
        <v>81</v>
      </c>
      <c r="H89" s="30">
        <f t="shared" si="9"/>
        <v>310</v>
      </c>
      <c r="I89" s="92">
        <v>26</v>
      </c>
      <c r="J89" s="92">
        <v>15</v>
      </c>
      <c r="K89" s="119">
        <f t="shared" si="10"/>
        <v>41</v>
      </c>
    </row>
    <row r="90" spans="1:11">
      <c r="A90" s="272"/>
      <c r="B90" s="23" t="s">
        <v>287</v>
      </c>
      <c r="C90" s="6">
        <v>0</v>
      </c>
      <c r="D90" s="6">
        <v>0</v>
      </c>
      <c r="E90" s="3">
        <f t="shared" si="8"/>
        <v>0</v>
      </c>
      <c r="F90" s="6">
        <v>0</v>
      </c>
      <c r="G90" s="6">
        <v>0</v>
      </c>
      <c r="H90" s="30">
        <f t="shared" si="9"/>
        <v>0</v>
      </c>
      <c r="I90" s="92">
        <v>0</v>
      </c>
      <c r="J90" s="92">
        <v>0</v>
      </c>
      <c r="K90" s="119">
        <f t="shared" si="10"/>
        <v>0</v>
      </c>
    </row>
    <row r="91" spans="1:11">
      <c r="A91" s="272"/>
      <c r="B91" s="23" t="s">
        <v>286</v>
      </c>
      <c r="C91" s="6">
        <v>36</v>
      </c>
      <c r="D91" s="6">
        <v>9</v>
      </c>
      <c r="E91" s="3">
        <f t="shared" si="8"/>
        <v>45</v>
      </c>
      <c r="F91" s="6">
        <v>158</v>
      </c>
      <c r="G91" s="6">
        <v>70</v>
      </c>
      <c r="H91" s="30">
        <f t="shared" si="9"/>
        <v>228</v>
      </c>
      <c r="I91" s="92">
        <v>44</v>
      </c>
      <c r="J91" s="92">
        <v>32</v>
      </c>
      <c r="K91" s="119">
        <f t="shared" si="10"/>
        <v>76</v>
      </c>
    </row>
    <row r="92" spans="1:11">
      <c r="A92" s="272"/>
      <c r="B92" s="23" t="s">
        <v>285</v>
      </c>
      <c r="C92" s="6">
        <v>5</v>
      </c>
      <c r="D92" s="6">
        <v>4</v>
      </c>
      <c r="E92" s="3">
        <f t="shared" si="8"/>
        <v>9</v>
      </c>
      <c r="F92" s="6">
        <v>40</v>
      </c>
      <c r="G92" s="6">
        <v>36</v>
      </c>
      <c r="H92" s="30">
        <f t="shared" si="9"/>
        <v>76</v>
      </c>
      <c r="I92" s="92">
        <v>0</v>
      </c>
      <c r="J92" s="92">
        <v>0</v>
      </c>
      <c r="K92" s="119">
        <f t="shared" si="10"/>
        <v>0</v>
      </c>
    </row>
    <row r="93" spans="1:11">
      <c r="A93" s="272"/>
      <c r="B93" s="23" t="s">
        <v>284</v>
      </c>
      <c r="C93" s="6">
        <v>19</v>
      </c>
      <c r="D93" s="6">
        <v>6</v>
      </c>
      <c r="E93" s="3">
        <f t="shared" si="8"/>
        <v>25</v>
      </c>
      <c r="F93" s="6">
        <v>76</v>
      </c>
      <c r="G93" s="6">
        <v>33</v>
      </c>
      <c r="H93" s="30">
        <f t="shared" si="9"/>
        <v>109</v>
      </c>
      <c r="I93" s="92">
        <v>10</v>
      </c>
      <c r="J93" s="92">
        <v>6</v>
      </c>
      <c r="K93" s="119">
        <f t="shared" si="10"/>
        <v>16</v>
      </c>
    </row>
    <row r="94" spans="1:11">
      <c r="A94" s="272"/>
      <c r="B94" s="23" t="s">
        <v>283</v>
      </c>
      <c r="C94" s="6">
        <v>20</v>
      </c>
      <c r="D94" s="6">
        <v>5</v>
      </c>
      <c r="E94" s="3">
        <f t="shared" si="8"/>
        <v>25</v>
      </c>
      <c r="F94" s="6">
        <v>119</v>
      </c>
      <c r="G94" s="6">
        <v>64</v>
      </c>
      <c r="H94" s="30">
        <f t="shared" si="9"/>
        <v>183</v>
      </c>
      <c r="I94" s="92">
        <v>1</v>
      </c>
      <c r="J94" s="92">
        <v>1</v>
      </c>
      <c r="K94" s="119">
        <f t="shared" si="10"/>
        <v>2</v>
      </c>
    </row>
    <row r="95" spans="1:11">
      <c r="A95" s="272"/>
      <c r="B95" s="23" t="s">
        <v>282</v>
      </c>
      <c r="C95" s="6">
        <v>0</v>
      </c>
      <c r="D95" s="6">
        <v>0</v>
      </c>
      <c r="E95" s="3">
        <f t="shared" si="8"/>
        <v>0</v>
      </c>
      <c r="F95" s="6">
        <v>0</v>
      </c>
      <c r="G95" s="6">
        <v>0</v>
      </c>
      <c r="H95" s="30">
        <f t="shared" si="9"/>
        <v>0</v>
      </c>
      <c r="I95" s="6">
        <v>0</v>
      </c>
      <c r="J95" s="6">
        <v>0</v>
      </c>
      <c r="K95" s="119">
        <f t="shared" si="10"/>
        <v>0</v>
      </c>
    </row>
    <row r="96" spans="1:11" ht="28.5" customHeight="1">
      <c r="A96" s="272"/>
      <c r="B96" s="23" t="s">
        <v>281</v>
      </c>
      <c r="C96" s="6">
        <v>0</v>
      </c>
      <c r="D96" s="6">
        <v>0</v>
      </c>
      <c r="E96" s="3">
        <f t="shared" si="8"/>
        <v>0</v>
      </c>
      <c r="F96" s="6">
        <v>0</v>
      </c>
      <c r="G96" s="6">
        <v>0</v>
      </c>
      <c r="H96" s="30">
        <f t="shared" si="9"/>
        <v>0</v>
      </c>
      <c r="I96" s="6">
        <v>0</v>
      </c>
      <c r="J96" s="6">
        <v>0</v>
      </c>
      <c r="K96" s="119">
        <f t="shared" si="10"/>
        <v>0</v>
      </c>
    </row>
    <row r="97" spans="1:11" ht="27.75" customHeight="1">
      <c r="A97" s="272"/>
      <c r="B97" s="23" t="s">
        <v>280</v>
      </c>
      <c r="C97" s="6">
        <v>68</v>
      </c>
      <c r="D97" s="6">
        <v>51</v>
      </c>
      <c r="E97" s="3">
        <f t="shared" si="8"/>
        <v>119</v>
      </c>
      <c r="F97" s="6">
        <v>224</v>
      </c>
      <c r="G97" s="6">
        <v>189</v>
      </c>
      <c r="H97" s="30">
        <f t="shared" si="9"/>
        <v>413</v>
      </c>
      <c r="I97" s="92">
        <v>44</v>
      </c>
      <c r="J97" s="92">
        <v>50</v>
      </c>
      <c r="K97" s="119">
        <f t="shared" si="10"/>
        <v>94</v>
      </c>
    </row>
    <row r="98" spans="1:11" ht="27.75" customHeight="1">
      <c r="A98" s="272"/>
      <c r="B98" s="22" t="s">
        <v>279</v>
      </c>
      <c r="C98" s="30">
        <f>SUM(C86:C97)</f>
        <v>363</v>
      </c>
      <c r="D98" s="30">
        <f>SUM(D86:D97)</f>
        <v>177</v>
      </c>
      <c r="E98" s="3">
        <f t="shared" si="8"/>
        <v>540</v>
      </c>
      <c r="F98" s="30">
        <f>SUM(F86:F97)</f>
        <v>1264</v>
      </c>
      <c r="G98" s="30">
        <f>SUM(G86:G97)</f>
        <v>669</v>
      </c>
      <c r="H98" s="30">
        <f t="shared" si="9"/>
        <v>1933</v>
      </c>
      <c r="I98" s="85">
        <f>SUM(I86:I97)</f>
        <v>139</v>
      </c>
      <c r="J98" s="85">
        <f>SUM(J86:J97)</f>
        <v>119</v>
      </c>
      <c r="K98" s="85">
        <f t="shared" si="10"/>
        <v>258</v>
      </c>
    </row>
    <row r="99" spans="1:11" ht="24.95" customHeight="1">
      <c r="A99" s="272" t="s">
        <v>278</v>
      </c>
      <c r="B99" s="24" t="s">
        <v>277</v>
      </c>
      <c r="C99" s="5">
        <v>360</v>
      </c>
      <c r="D99" s="5">
        <v>146</v>
      </c>
      <c r="E99" s="8">
        <f t="shared" si="8"/>
        <v>506</v>
      </c>
      <c r="F99" s="5">
        <v>429</v>
      </c>
      <c r="G99" s="5">
        <v>181</v>
      </c>
      <c r="H99" s="29">
        <f t="shared" si="9"/>
        <v>610</v>
      </c>
      <c r="I99" s="101">
        <v>22</v>
      </c>
      <c r="J99" s="101">
        <v>12</v>
      </c>
      <c r="K99" s="83">
        <f t="shared" si="10"/>
        <v>34</v>
      </c>
    </row>
    <row r="100" spans="1:11" ht="24.95" customHeight="1">
      <c r="A100" s="272"/>
      <c r="B100" s="24" t="s">
        <v>276</v>
      </c>
      <c r="C100" s="5">
        <v>165</v>
      </c>
      <c r="D100" s="5">
        <v>71</v>
      </c>
      <c r="E100" s="8">
        <f t="shared" si="8"/>
        <v>236</v>
      </c>
      <c r="F100" s="5">
        <v>261</v>
      </c>
      <c r="G100" s="5">
        <v>144</v>
      </c>
      <c r="H100" s="29">
        <f t="shared" si="9"/>
        <v>405</v>
      </c>
      <c r="I100" s="101">
        <v>17</v>
      </c>
      <c r="J100" s="101">
        <v>44</v>
      </c>
      <c r="K100" s="83">
        <f t="shared" si="10"/>
        <v>61</v>
      </c>
    </row>
    <row r="101" spans="1:11" ht="24.95" customHeight="1">
      <c r="A101" s="272"/>
      <c r="B101" s="24" t="s">
        <v>275</v>
      </c>
      <c r="C101" s="5">
        <v>0</v>
      </c>
      <c r="D101" s="5">
        <v>0</v>
      </c>
      <c r="E101" s="8">
        <f t="shared" si="8"/>
        <v>0</v>
      </c>
      <c r="F101" s="5">
        <v>0</v>
      </c>
      <c r="G101" s="5">
        <v>0</v>
      </c>
      <c r="H101" s="29">
        <f t="shared" si="9"/>
        <v>0</v>
      </c>
      <c r="I101" s="18"/>
      <c r="J101" s="18"/>
      <c r="K101" s="83">
        <f t="shared" si="10"/>
        <v>0</v>
      </c>
    </row>
    <row r="102" spans="1:11" ht="24.95" customHeight="1">
      <c r="A102" s="272"/>
      <c r="B102" s="24" t="s">
        <v>274</v>
      </c>
      <c r="C102" s="5">
        <v>13</v>
      </c>
      <c r="D102" s="5">
        <v>6</v>
      </c>
      <c r="E102" s="8">
        <f t="shared" si="8"/>
        <v>19</v>
      </c>
      <c r="F102" s="5">
        <v>16</v>
      </c>
      <c r="G102" s="5">
        <v>8</v>
      </c>
      <c r="H102" s="29">
        <f t="shared" si="9"/>
        <v>24</v>
      </c>
      <c r="I102" s="101">
        <v>4</v>
      </c>
      <c r="J102" s="101">
        <v>0</v>
      </c>
      <c r="K102" s="83">
        <f t="shared" si="10"/>
        <v>4</v>
      </c>
    </row>
    <row r="103" spans="1:11" ht="24.95" customHeight="1">
      <c r="A103" s="272"/>
      <c r="B103" s="24" t="s">
        <v>273</v>
      </c>
      <c r="C103" s="5">
        <v>18</v>
      </c>
      <c r="D103" s="5">
        <v>7</v>
      </c>
      <c r="E103" s="8">
        <f t="shared" si="8"/>
        <v>25</v>
      </c>
      <c r="F103" s="5">
        <v>56</v>
      </c>
      <c r="G103" s="5">
        <v>12</v>
      </c>
      <c r="H103" s="29">
        <f t="shared" si="9"/>
        <v>68</v>
      </c>
      <c r="I103" s="101">
        <v>4</v>
      </c>
      <c r="J103" s="101">
        <v>1</v>
      </c>
      <c r="K103" s="83">
        <f t="shared" si="10"/>
        <v>5</v>
      </c>
    </row>
    <row r="104" spans="1:11" ht="24.95" customHeight="1">
      <c r="A104" s="272"/>
      <c r="B104" s="24" t="s">
        <v>272</v>
      </c>
      <c r="C104" s="5">
        <v>33</v>
      </c>
      <c r="D104" s="5">
        <v>10</v>
      </c>
      <c r="E104" s="8">
        <f t="shared" si="8"/>
        <v>43</v>
      </c>
      <c r="F104" s="5">
        <v>46</v>
      </c>
      <c r="G104" s="5">
        <v>13</v>
      </c>
      <c r="H104" s="29">
        <f t="shared" si="9"/>
        <v>59</v>
      </c>
      <c r="I104" s="101">
        <v>4</v>
      </c>
      <c r="J104" s="101">
        <v>1</v>
      </c>
      <c r="K104" s="83">
        <f t="shared" si="10"/>
        <v>5</v>
      </c>
    </row>
    <row r="105" spans="1:11" ht="24.95" customHeight="1">
      <c r="A105" s="272"/>
      <c r="B105" s="24" t="s">
        <v>158</v>
      </c>
      <c r="C105" s="5">
        <v>0</v>
      </c>
      <c r="D105" s="5">
        <v>0</v>
      </c>
      <c r="E105" s="8">
        <f t="shared" si="8"/>
        <v>0</v>
      </c>
      <c r="F105" s="5">
        <v>0</v>
      </c>
      <c r="G105" s="5">
        <v>0</v>
      </c>
      <c r="H105" s="29">
        <f t="shared" si="9"/>
        <v>0</v>
      </c>
      <c r="I105" s="18"/>
      <c r="J105" s="18"/>
      <c r="K105" s="83">
        <f t="shared" si="10"/>
        <v>0</v>
      </c>
    </row>
    <row r="106" spans="1:11" ht="24.95" customHeight="1">
      <c r="A106" s="272"/>
      <c r="B106" s="24" t="s">
        <v>332</v>
      </c>
      <c r="C106" s="5">
        <v>0</v>
      </c>
      <c r="D106" s="5">
        <v>0</v>
      </c>
      <c r="E106" s="29">
        <f t="shared" si="8"/>
        <v>0</v>
      </c>
      <c r="F106" s="5">
        <v>0</v>
      </c>
      <c r="G106" s="5">
        <v>0</v>
      </c>
      <c r="H106" s="29">
        <f t="shared" si="9"/>
        <v>0</v>
      </c>
      <c r="I106" s="18"/>
      <c r="J106" s="18"/>
      <c r="K106" s="83">
        <f t="shared" si="10"/>
        <v>0</v>
      </c>
    </row>
    <row r="107" spans="1:11" ht="24.95" customHeight="1">
      <c r="A107" s="272"/>
      <c r="B107" s="24" t="s">
        <v>333</v>
      </c>
      <c r="C107" s="18">
        <v>5</v>
      </c>
      <c r="D107" s="18">
        <v>1</v>
      </c>
      <c r="E107" s="29">
        <f t="shared" si="8"/>
        <v>6</v>
      </c>
      <c r="F107" s="18">
        <v>5</v>
      </c>
      <c r="G107" s="18">
        <v>1</v>
      </c>
      <c r="H107" s="29">
        <f t="shared" si="9"/>
        <v>6</v>
      </c>
      <c r="I107" s="101">
        <v>1</v>
      </c>
      <c r="J107" s="101">
        <v>0</v>
      </c>
      <c r="K107" s="83">
        <f t="shared" si="10"/>
        <v>1</v>
      </c>
    </row>
    <row r="108" spans="1:11" ht="24.95" customHeight="1">
      <c r="A108" s="272"/>
      <c r="B108" s="25" t="s">
        <v>271</v>
      </c>
      <c r="C108" s="8">
        <f>SUM(C99:C107)</f>
        <v>594</v>
      </c>
      <c r="D108" s="29">
        <f>SUM(D99:D107)</f>
        <v>241</v>
      </c>
      <c r="E108" s="29">
        <f t="shared" si="8"/>
        <v>835</v>
      </c>
      <c r="F108" s="8">
        <f>SUM(F99:F107)</f>
        <v>813</v>
      </c>
      <c r="G108" s="29">
        <f>SUM(G99:G107)</f>
        <v>359</v>
      </c>
      <c r="H108" s="29">
        <f t="shared" si="9"/>
        <v>1172</v>
      </c>
      <c r="I108" s="83">
        <f>SUM(I99:I107)</f>
        <v>52</v>
      </c>
      <c r="J108" s="83">
        <f>SUM(J99:J107)</f>
        <v>58</v>
      </c>
      <c r="K108" s="83">
        <f t="shared" si="10"/>
        <v>110</v>
      </c>
    </row>
    <row r="109" spans="1:11" ht="24.95" customHeight="1">
      <c r="A109" s="272" t="s">
        <v>164</v>
      </c>
      <c r="B109" s="24" t="s">
        <v>270</v>
      </c>
      <c r="C109" s="18">
        <v>55</v>
      </c>
      <c r="D109" s="18">
        <v>22</v>
      </c>
      <c r="E109" s="31">
        <f t="shared" si="8"/>
        <v>77</v>
      </c>
      <c r="F109" s="18">
        <v>114</v>
      </c>
      <c r="G109" s="18">
        <v>43</v>
      </c>
      <c r="H109" s="31">
        <f t="shared" si="9"/>
        <v>157</v>
      </c>
      <c r="I109" s="18">
        <v>17</v>
      </c>
      <c r="J109" s="18">
        <v>10</v>
      </c>
      <c r="K109" s="83">
        <f t="shared" si="10"/>
        <v>27</v>
      </c>
    </row>
    <row r="110" spans="1:11" ht="24.95" customHeight="1">
      <c r="A110" s="272"/>
      <c r="B110" s="24" t="s">
        <v>110</v>
      </c>
      <c r="C110" s="18">
        <v>26</v>
      </c>
      <c r="D110" s="18">
        <v>36</v>
      </c>
      <c r="E110" s="31">
        <f t="shared" si="8"/>
        <v>62</v>
      </c>
      <c r="F110" s="18">
        <v>48</v>
      </c>
      <c r="G110" s="18">
        <v>55</v>
      </c>
      <c r="H110" s="31">
        <f t="shared" si="9"/>
        <v>103</v>
      </c>
      <c r="I110" s="18">
        <v>5</v>
      </c>
      <c r="J110" s="18">
        <v>13</v>
      </c>
      <c r="K110" s="83">
        <f t="shared" si="10"/>
        <v>18</v>
      </c>
    </row>
    <row r="111" spans="1:11" ht="24.95" customHeight="1">
      <c r="A111" s="272"/>
      <c r="B111" s="24" t="s">
        <v>269</v>
      </c>
      <c r="C111" s="18">
        <v>2</v>
      </c>
      <c r="D111" s="18">
        <v>1</v>
      </c>
      <c r="E111" s="31">
        <f t="shared" si="8"/>
        <v>3</v>
      </c>
      <c r="F111" s="18">
        <v>5</v>
      </c>
      <c r="G111" s="18">
        <v>1</v>
      </c>
      <c r="H111" s="31">
        <f t="shared" si="9"/>
        <v>6</v>
      </c>
      <c r="I111" s="18">
        <v>1</v>
      </c>
      <c r="J111" s="18">
        <v>0</v>
      </c>
      <c r="K111" s="83">
        <f t="shared" si="10"/>
        <v>1</v>
      </c>
    </row>
    <row r="112" spans="1:11" ht="24.95" customHeight="1">
      <c r="A112" s="272"/>
      <c r="B112" s="24" t="s">
        <v>268</v>
      </c>
      <c r="C112" s="18">
        <v>24</v>
      </c>
      <c r="D112" s="18">
        <v>19</v>
      </c>
      <c r="E112" s="31">
        <f t="shared" si="8"/>
        <v>43</v>
      </c>
      <c r="F112" s="18">
        <v>56</v>
      </c>
      <c r="G112" s="18">
        <v>46</v>
      </c>
      <c r="H112" s="31">
        <f t="shared" si="9"/>
        <v>102</v>
      </c>
      <c r="I112" s="105">
        <v>7</v>
      </c>
      <c r="J112" s="105">
        <v>7</v>
      </c>
      <c r="K112" s="83">
        <f t="shared" si="10"/>
        <v>14</v>
      </c>
    </row>
    <row r="113" spans="1:11" ht="24.95" customHeight="1">
      <c r="A113" s="272"/>
      <c r="B113" s="24" t="s">
        <v>267</v>
      </c>
      <c r="C113" s="18">
        <v>18</v>
      </c>
      <c r="D113" s="18">
        <v>18</v>
      </c>
      <c r="E113" s="31">
        <f t="shared" si="8"/>
        <v>36</v>
      </c>
      <c r="F113" s="18">
        <v>24</v>
      </c>
      <c r="G113" s="18">
        <v>23</v>
      </c>
      <c r="H113" s="31">
        <f t="shared" si="9"/>
        <v>47</v>
      </c>
      <c r="I113" s="104">
        <v>6</v>
      </c>
      <c r="J113" s="104">
        <v>5</v>
      </c>
      <c r="K113" s="83">
        <f t="shared" si="10"/>
        <v>11</v>
      </c>
    </row>
    <row r="114" spans="1:11" ht="24.95" customHeight="1">
      <c r="A114" s="272"/>
      <c r="B114" s="26" t="s">
        <v>266</v>
      </c>
      <c r="C114" s="9">
        <v>0</v>
      </c>
      <c r="D114" s="9">
        <v>0</v>
      </c>
      <c r="E114" s="10">
        <f t="shared" si="8"/>
        <v>0</v>
      </c>
      <c r="F114" s="9">
        <v>0</v>
      </c>
      <c r="G114" s="9">
        <v>0</v>
      </c>
      <c r="H114" s="10">
        <f t="shared" si="9"/>
        <v>0</v>
      </c>
      <c r="I114" s="104">
        <v>0</v>
      </c>
      <c r="J114" s="104">
        <v>1</v>
      </c>
      <c r="K114" s="10">
        <f t="shared" si="10"/>
        <v>1</v>
      </c>
    </row>
    <row r="115" spans="1:11" ht="24.95" customHeight="1">
      <c r="A115" s="272"/>
      <c r="B115" s="26" t="s">
        <v>265</v>
      </c>
      <c r="C115" s="9">
        <v>0</v>
      </c>
      <c r="D115" s="9">
        <v>0</v>
      </c>
      <c r="E115" s="10">
        <f t="shared" si="8"/>
        <v>0</v>
      </c>
      <c r="F115" s="9">
        <v>0</v>
      </c>
      <c r="G115" s="9">
        <v>0</v>
      </c>
      <c r="H115" s="10">
        <f t="shared" si="9"/>
        <v>0</v>
      </c>
      <c r="I115" s="9">
        <v>0</v>
      </c>
      <c r="J115" s="9">
        <v>0</v>
      </c>
      <c r="K115" s="10">
        <f t="shared" si="10"/>
        <v>0</v>
      </c>
    </row>
    <row r="116" spans="1:11" ht="24.95" customHeight="1">
      <c r="A116" s="272"/>
      <c r="B116" s="26" t="s">
        <v>264</v>
      </c>
      <c r="C116" s="9">
        <v>0</v>
      </c>
      <c r="D116" s="9">
        <v>0</v>
      </c>
      <c r="E116" s="10">
        <f t="shared" si="8"/>
        <v>0</v>
      </c>
      <c r="F116" s="9">
        <v>0</v>
      </c>
      <c r="G116" s="9">
        <v>0</v>
      </c>
      <c r="H116" s="10">
        <f t="shared" si="9"/>
        <v>0</v>
      </c>
      <c r="I116" s="9">
        <v>0</v>
      </c>
      <c r="J116" s="9">
        <v>0</v>
      </c>
      <c r="K116" s="10">
        <f t="shared" si="10"/>
        <v>0</v>
      </c>
    </row>
    <row r="117" spans="1:11" ht="24.95" customHeight="1">
      <c r="A117" s="272"/>
      <c r="B117" s="24" t="s">
        <v>185</v>
      </c>
      <c r="C117" s="18">
        <v>7</v>
      </c>
      <c r="D117" s="18">
        <v>3</v>
      </c>
      <c r="E117" s="31">
        <f t="shared" si="8"/>
        <v>10</v>
      </c>
      <c r="F117" s="18">
        <v>7</v>
      </c>
      <c r="G117" s="18">
        <v>3</v>
      </c>
      <c r="H117" s="31">
        <f t="shared" si="9"/>
        <v>10</v>
      </c>
      <c r="I117" s="104">
        <v>2</v>
      </c>
      <c r="J117" s="104">
        <v>0</v>
      </c>
      <c r="K117" s="83">
        <f t="shared" si="10"/>
        <v>2</v>
      </c>
    </row>
    <row r="118" spans="1:11" ht="24.95" customHeight="1">
      <c r="A118" s="272"/>
      <c r="B118" s="27" t="s">
        <v>51</v>
      </c>
      <c r="C118" s="10">
        <f t="shared" ref="C118:H118" si="11">SUM(C109:C117)</f>
        <v>132</v>
      </c>
      <c r="D118" s="10">
        <f t="shared" si="11"/>
        <v>99</v>
      </c>
      <c r="E118" s="10">
        <f t="shared" si="11"/>
        <v>231</v>
      </c>
      <c r="F118" s="10">
        <f t="shared" si="11"/>
        <v>254</v>
      </c>
      <c r="G118" s="10">
        <f t="shared" si="11"/>
        <v>171</v>
      </c>
      <c r="H118" s="10">
        <f t="shared" si="11"/>
        <v>425</v>
      </c>
      <c r="I118" s="10">
        <f t="shared" ref="I118:K118" si="12">SUM(I109:I117)</f>
        <v>38</v>
      </c>
      <c r="J118" s="10">
        <f t="shared" si="12"/>
        <v>36</v>
      </c>
      <c r="K118" s="10">
        <f t="shared" si="12"/>
        <v>74</v>
      </c>
    </row>
    <row r="119" spans="1:11" ht="24.95" customHeight="1">
      <c r="A119" s="272" t="s">
        <v>263</v>
      </c>
      <c r="B119" s="20" t="s">
        <v>159</v>
      </c>
      <c r="C119" s="17">
        <v>32</v>
      </c>
      <c r="D119" s="17">
        <v>45</v>
      </c>
      <c r="E119" s="10">
        <f t="shared" si="8"/>
        <v>77</v>
      </c>
      <c r="F119" s="17">
        <v>37</v>
      </c>
      <c r="G119" s="17">
        <v>52</v>
      </c>
      <c r="H119" s="10">
        <f t="shared" si="9"/>
        <v>89</v>
      </c>
      <c r="I119" s="108">
        <v>22</v>
      </c>
      <c r="J119" s="108">
        <v>19</v>
      </c>
      <c r="K119" s="10">
        <f t="shared" ref="K119:K132" si="13">I119+J119</f>
        <v>41</v>
      </c>
    </row>
    <row r="120" spans="1:11" ht="24.95" customHeight="1">
      <c r="A120" s="272"/>
      <c r="B120" s="20" t="s">
        <v>160</v>
      </c>
      <c r="C120" s="17">
        <v>0</v>
      </c>
      <c r="D120" s="17">
        <v>0</v>
      </c>
      <c r="E120" s="10">
        <f t="shared" si="8"/>
        <v>0</v>
      </c>
      <c r="F120" s="17">
        <v>0</v>
      </c>
      <c r="G120" s="17">
        <v>0</v>
      </c>
      <c r="H120" s="10">
        <f t="shared" si="9"/>
        <v>0</v>
      </c>
      <c r="I120" s="108">
        <v>24</v>
      </c>
      <c r="J120" s="108">
        <v>12</v>
      </c>
      <c r="K120" s="10">
        <f t="shared" si="13"/>
        <v>36</v>
      </c>
    </row>
    <row r="121" spans="1:11" ht="24.95" customHeight="1">
      <c r="A121" s="272"/>
      <c r="B121" s="20" t="s">
        <v>161</v>
      </c>
      <c r="C121" s="17">
        <v>0</v>
      </c>
      <c r="D121" s="17">
        <v>0</v>
      </c>
      <c r="E121" s="10">
        <f t="shared" si="8"/>
        <v>0</v>
      </c>
      <c r="F121" s="17">
        <v>0</v>
      </c>
      <c r="G121" s="17">
        <v>0</v>
      </c>
      <c r="H121" s="10">
        <f t="shared" si="9"/>
        <v>0</v>
      </c>
      <c r="I121" s="108">
        <v>23</v>
      </c>
      <c r="J121" s="108">
        <v>18</v>
      </c>
      <c r="K121" s="10">
        <f t="shared" si="13"/>
        <v>41</v>
      </c>
    </row>
    <row r="122" spans="1:11" ht="24.95" customHeight="1">
      <c r="A122" s="272"/>
      <c r="B122" s="20" t="s">
        <v>262</v>
      </c>
      <c r="C122" s="17">
        <v>0</v>
      </c>
      <c r="D122" s="17">
        <v>0</v>
      </c>
      <c r="E122" s="10">
        <f t="shared" si="8"/>
        <v>0</v>
      </c>
      <c r="F122" s="17">
        <v>0</v>
      </c>
      <c r="G122" s="17">
        <v>0</v>
      </c>
      <c r="H122" s="10">
        <f t="shared" si="9"/>
        <v>0</v>
      </c>
      <c r="I122" s="17"/>
      <c r="J122" s="17"/>
      <c r="K122" s="10">
        <f t="shared" si="13"/>
        <v>0</v>
      </c>
    </row>
    <row r="123" spans="1:11" ht="24.95" customHeight="1">
      <c r="A123" s="272"/>
      <c r="B123" s="20" t="s">
        <v>162</v>
      </c>
      <c r="C123" s="17">
        <v>4</v>
      </c>
      <c r="D123" s="17">
        <v>16</v>
      </c>
      <c r="E123" s="10">
        <f t="shared" si="8"/>
        <v>20</v>
      </c>
      <c r="F123" s="17">
        <v>10</v>
      </c>
      <c r="G123" s="17">
        <v>18</v>
      </c>
      <c r="H123" s="10">
        <f t="shared" si="9"/>
        <v>28</v>
      </c>
      <c r="I123" s="108">
        <v>8</v>
      </c>
      <c r="J123" s="108">
        <v>8</v>
      </c>
      <c r="K123" s="10">
        <f t="shared" si="13"/>
        <v>16</v>
      </c>
    </row>
    <row r="124" spans="1:11" ht="24.95" customHeight="1">
      <c r="A124" s="272"/>
      <c r="B124" s="20" t="s">
        <v>261</v>
      </c>
      <c r="C124" s="17">
        <v>0</v>
      </c>
      <c r="D124" s="17">
        <v>0</v>
      </c>
      <c r="E124" s="10">
        <f t="shared" si="8"/>
        <v>0</v>
      </c>
      <c r="F124" s="17">
        <v>0</v>
      </c>
      <c r="G124" s="17">
        <v>0</v>
      </c>
      <c r="H124" s="10">
        <f t="shared" si="9"/>
        <v>0</v>
      </c>
      <c r="I124" s="108">
        <v>15</v>
      </c>
      <c r="J124" s="108">
        <v>12</v>
      </c>
      <c r="K124" s="10">
        <f t="shared" si="13"/>
        <v>27</v>
      </c>
    </row>
    <row r="125" spans="1:11" ht="24.95" customHeight="1">
      <c r="A125" s="272"/>
      <c r="B125" s="20" t="s">
        <v>326</v>
      </c>
      <c r="C125" s="17">
        <v>1</v>
      </c>
      <c r="D125" s="17">
        <v>0</v>
      </c>
      <c r="E125" s="10">
        <f t="shared" si="8"/>
        <v>1</v>
      </c>
      <c r="F125" s="17">
        <v>1</v>
      </c>
      <c r="G125" s="17">
        <v>0</v>
      </c>
      <c r="H125" s="10">
        <f t="shared" si="9"/>
        <v>1</v>
      </c>
      <c r="I125" s="108">
        <v>0</v>
      </c>
      <c r="J125" s="108">
        <v>0</v>
      </c>
      <c r="K125" s="10">
        <f t="shared" si="13"/>
        <v>0</v>
      </c>
    </row>
    <row r="126" spans="1:11" ht="24.95" customHeight="1">
      <c r="A126" s="272"/>
      <c r="B126" s="20" t="s">
        <v>260</v>
      </c>
      <c r="C126" s="17">
        <v>0</v>
      </c>
      <c r="D126" s="17">
        <v>0</v>
      </c>
      <c r="E126" s="10">
        <f t="shared" si="8"/>
        <v>0</v>
      </c>
      <c r="F126" s="17">
        <v>0</v>
      </c>
      <c r="G126" s="17">
        <v>0</v>
      </c>
      <c r="H126" s="10">
        <f t="shared" si="9"/>
        <v>0</v>
      </c>
      <c r="I126" s="108">
        <v>17</v>
      </c>
      <c r="J126" s="108">
        <v>14</v>
      </c>
      <c r="K126" s="10">
        <f t="shared" si="13"/>
        <v>31</v>
      </c>
    </row>
    <row r="127" spans="1:11" ht="24.95" customHeight="1">
      <c r="A127" s="272"/>
      <c r="B127" s="20" t="s">
        <v>259</v>
      </c>
      <c r="C127" s="17">
        <v>45</v>
      </c>
      <c r="D127" s="17">
        <v>12</v>
      </c>
      <c r="E127" s="10">
        <f t="shared" si="8"/>
        <v>57</v>
      </c>
      <c r="F127" s="17">
        <v>60</v>
      </c>
      <c r="G127" s="17">
        <v>18</v>
      </c>
      <c r="H127" s="10">
        <f t="shared" si="9"/>
        <v>78</v>
      </c>
      <c r="I127" s="108">
        <v>30</v>
      </c>
      <c r="J127" s="108">
        <v>15</v>
      </c>
      <c r="K127" s="10">
        <f t="shared" si="13"/>
        <v>45</v>
      </c>
    </row>
    <row r="128" spans="1:11" ht="24.95" customHeight="1">
      <c r="A128" s="272"/>
      <c r="B128" s="20" t="s">
        <v>163</v>
      </c>
      <c r="C128" s="17">
        <v>0</v>
      </c>
      <c r="D128" s="17">
        <v>0</v>
      </c>
      <c r="E128" s="10">
        <f t="shared" si="8"/>
        <v>0</v>
      </c>
      <c r="F128" s="17">
        <v>0</v>
      </c>
      <c r="G128" s="17">
        <v>0</v>
      </c>
      <c r="H128" s="10">
        <f t="shared" si="9"/>
        <v>0</v>
      </c>
      <c r="I128" s="108">
        <v>20</v>
      </c>
      <c r="J128" s="108">
        <v>10</v>
      </c>
      <c r="K128" s="10">
        <f t="shared" si="13"/>
        <v>30</v>
      </c>
    </row>
    <row r="129" spans="1:11" ht="24.95" customHeight="1">
      <c r="A129" s="272"/>
      <c r="B129" s="20" t="s">
        <v>258</v>
      </c>
      <c r="C129" s="17">
        <v>0</v>
      </c>
      <c r="D129" s="17">
        <v>0</v>
      </c>
      <c r="E129" s="10">
        <f t="shared" si="8"/>
        <v>0</v>
      </c>
      <c r="F129" s="17">
        <v>0</v>
      </c>
      <c r="G129" s="17">
        <v>0</v>
      </c>
      <c r="H129" s="10">
        <f t="shared" si="9"/>
        <v>0</v>
      </c>
      <c r="I129" s="108">
        <v>26</v>
      </c>
      <c r="J129" s="108">
        <v>21</v>
      </c>
      <c r="K129" s="10">
        <f t="shared" si="13"/>
        <v>47</v>
      </c>
    </row>
    <row r="130" spans="1:11" ht="24.95" customHeight="1">
      <c r="A130" s="272"/>
      <c r="B130" s="20" t="s">
        <v>257</v>
      </c>
      <c r="C130" s="17">
        <v>0</v>
      </c>
      <c r="D130" s="17">
        <v>0</v>
      </c>
      <c r="E130" s="10">
        <f t="shared" si="8"/>
        <v>0</v>
      </c>
      <c r="F130" s="17">
        <v>0</v>
      </c>
      <c r="G130" s="17">
        <v>0</v>
      </c>
      <c r="H130" s="10">
        <f t="shared" si="9"/>
        <v>0</v>
      </c>
      <c r="I130" s="108">
        <v>13</v>
      </c>
      <c r="J130" s="108">
        <v>11</v>
      </c>
      <c r="K130" s="10">
        <f t="shared" si="13"/>
        <v>24</v>
      </c>
    </row>
    <row r="131" spans="1:11" ht="24.95" customHeight="1">
      <c r="A131" s="272"/>
      <c r="B131" s="20" t="s">
        <v>256</v>
      </c>
      <c r="C131" s="17">
        <v>0</v>
      </c>
      <c r="D131" s="17">
        <v>0</v>
      </c>
      <c r="E131" s="10">
        <f t="shared" si="8"/>
        <v>0</v>
      </c>
      <c r="F131" s="17">
        <v>0</v>
      </c>
      <c r="G131" s="17">
        <v>0</v>
      </c>
      <c r="H131" s="10">
        <f t="shared" si="9"/>
        <v>0</v>
      </c>
      <c r="I131" s="108">
        <v>18</v>
      </c>
      <c r="J131" s="108">
        <v>14</v>
      </c>
      <c r="K131" s="10">
        <f t="shared" si="13"/>
        <v>32</v>
      </c>
    </row>
    <row r="132" spans="1:11" ht="24.95" customHeight="1">
      <c r="A132" s="272"/>
      <c r="B132" s="28" t="s">
        <v>255</v>
      </c>
      <c r="C132" s="3">
        <f>SUM(C119:C131)</f>
        <v>82</v>
      </c>
      <c r="D132" s="19">
        <f>SUM(D119:D131)</f>
        <v>73</v>
      </c>
      <c r="E132" s="10">
        <f t="shared" si="8"/>
        <v>155</v>
      </c>
      <c r="F132" s="19">
        <f>SUM(F119:F131)</f>
        <v>108</v>
      </c>
      <c r="G132" s="19">
        <f>SUM(G119:G131)</f>
        <v>88</v>
      </c>
      <c r="H132" s="10">
        <f t="shared" si="9"/>
        <v>196</v>
      </c>
      <c r="I132" s="85">
        <f>SUM(I119:I131)</f>
        <v>216</v>
      </c>
      <c r="J132" s="85">
        <f>SUM(J119:J131)</f>
        <v>154</v>
      </c>
      <c r="K132" s="10">
        <f t="shared" si="13"/>
        <v>370</v>
      </c>
    </row>
    <row r="133" spans="1:11" ht="54" customHeight="1">
      <c r="A133" s="273" t="s">
        <v>254</v>
      </c>
      <c r="B133" s="273"/>
      <c r="C133" s="11">
        <f t="shared" ref="C133:H133" si="14">C132+C118+C108+C98+C85</f>
        <v>2264</v>
      </c>
      <c r="D133" s="11">
        <f t="shared" si="14"/>
        <v>1245</v>
      </c>
      <c r="E133" s="11">
        <f t="shared" si="14"/>
        <v>3509</v>
      </c>
      <c r="F133" s="11">
        <f t="shared" si="14"/>
        <v>4470</v>
      </c>
      <c r="G133" s="11">
        <f t="shared" si="14"/>
        <v>2532</v>
      </c>
      <c r="H133" s="11">
        <f t="shared" si="14"/>
        <v>7002</v>
      </c>
      <c r="I133" s="11">
        <f t="shared" ref="I133:K133" si="15">I132+I118+I108+I98+I85</f>
        <v>635</v>
      </c>
      <c r="J133" s="11">
        <f t="shared" si="15"/>
        <v>640</v>
      </c>
      <c r="K133" s="11">
        <f t="shared" si="15"/>
        <v>1275</v>
      </c>
    </row>
  </sheetData>
  <mergeCells count="22">
    <mergeCell ref="A1:K1"/>
    <mergeCell ref="I2:K2"/>
    <mergeCell ref="I69:K69"/>
    <mergeCell ref="A133:B133"/>
    <mergeCell ref="A99:A108"/>
    <mergeCell ref="A109:A118"/>
    <mergeCell ref="A119:A132"/>
    <mergeCell ref="A86:A98"/>
    <mergeCell ref="C69:E69"/>
    <mergeCell ref="F69:H69"/>
    <mergeCell ref="A71:A85"/>
    <mergeCell ref="A69:B70"/>
    <mergeCell ref="A67:B67"/>
    <mergeCell ref="A53:A66"/>
    <mergeCell ref="A32:A42"/>
    <mergeCell ref="A43:A52"/>
    <mergeCell ref="A68:K68"/>
    <mergeCell ref="F2:H2"/>
    <mergeCell ref="C2:E2"/>
    <mergeCell ref="A4:A18"/>
    <mergeCell ref="A2:B3"/>
    <mergeCell ref="A19:A31"/>
  </mergeCells>
  <printOptions horizontalCentered="1" verticalCentered="1"/>
  <pageMargins left="0.19685039370078741" right="0.55118110236220474" top="0.47244094488188981" bottom="0" header="0" footer="0"/>
  <pageSetup paperSize="9" scale="67" orientation="portrait" horizontalDpi="200" verticalDpi="200" r:id="rId1"/>
  <rowBreaks count="3" manualBreakCount="3">
    <brk id="31" max="10" man="1"/>
    <brk id="67" max="10" man="1"/>
    <brk id="98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7">
    <pageSetUpPr fitToPage="1"/>
  </sheetPr>
  <dimension ref="A1:N40"/>
  <sheetViews>
    <sheetView rightToLeft="1" view="pageBreakPreview" topLeftCell="A16" zoomScale="80" zoomScaleSheetLayoutView="80" workbookViewId="0">
      <selection activeCell="C15" sqref="C15"/>
    </sheetView>
  </sheetViews>
  <sheetFormatPr defaultColWidth="9" defaultRowHeight="27.75"/>
  <cols>
    <col min="1" max="1" width="20.375" style="39" customWidth="1"/>
    <col min="2" max="2" width="28.375" style="39" customWidth="1"/>
    <col min="3" max="3" width="16.875" style="39" customWidth="1"/>
    <col min="4" max="4" width="15.25" style="39" customWidth="1"/>
    <col min="5" max="5" width="16.25" style="39" customWidth="1"/>
    <col min="6" max="7" width="10.625" style="39" bestFit="1" customWidth="1"/>
    <col min="8" max="8" width="15.625" style="39" customWidth="1"/>
    <col min="9" max="16384" width="9" style="39"/>
  </cols>
  <sheetData>
    <row r="1" spans="1:14" ht="34.5" customHeight="1">
      <c r="A1" s="274" t="s">
        <v>385</v>
      </c>
      <c r="B1" s="274"/>
      <c r="C1" s="38"/>
      <c r="D1" s="38"/>
      <c r="E1" s="38"/>
    </row>
    <row r="2" spans="1:14" ht="20.25" customHeight="1">
      <c r="A2" s="274" t="s">
        <v>386</v>
      </c>
      <c r="B2" s="274"/>
      <c r="C2" s="38"/>
      <c r="D2" s="38"/>
      <c r="E2" s="38"/>
    </row>
    <row r="3" spans="1:14" ht="33" customHeight="1">
      <c r="A3" s="274" t="s">
        <v>243</v>
      </c>
      <c r="B3" s="274"/>
      <c r="C3" s="38"/>
      <c r="D3" s="38"/>
      <c r="E3" s="38"/>
    </row>
    <row r="4" spans="1:14" ht="38.25" customHeight="1">
      <c r="A4" s="284" t="s">
        <v>387</v>
      </c>
      <c r="B4" s="284"/>
      <c r="C4" s="284"/>
      <c r="D4" s="284"/>
      <c r="E4" s="284"/>
      <c r="F4" s="284"/>
      <c r="G4" s="284"/>
      <c r="H4" s="284"/>
    </row>
    <row r="5" spans="1:14" ht="38.25" customHeight="1">
      <c r="A5" s="280" t="s">
        <v>165</v>
      </c>
      <c r="B5" s="281"/>
      <c r="C5" s="279" t="s">
        <v>2</v>
      </c>
      <c r="D5" s="279"/>
      <c r="E5" s="279"/>
      <c r="F5" s="278" t="s">
        <v>403</v>
      </c>
      <c r="G5" s="278"/>
      <c r="H5" s="278"/>
    </row>
    <row r="6" spans="1:14" ht="24.95" customHeight="1">
      <c r="A6" s="282"/>
      <c r="B6" s="283"/>
      <c r="C6" s="181" t="s">
        <v>87</v>
      </c>
      <c r="D6" s="181" t="s">
        <v>94</v>
      </c>
      <c r="E6" s="181" t="s">
        <v>66</v>
      </c>
      <c r="F6" s="181" t="s">
        <v>87</v>
      </c>
      <c r="G6" s="181" t="s">
        <v>94</v>
      </c>
      <c r="H6" s="181" t="s">
        <v>66</v>
      </c>
    </row>
    <row r="7" spans="1:14" ht="24.95" customHeight="1">
      <c r="A7" s="275" t="s">
        <v>166</v>
      </c>
      <c r="B7" s="185" t="s">
        <v>67</v>
      </c>
      <c r="C7" s="185">
        <f>'[1]طلاب المرحلة الاولى'!G165</f>
        <v>68849</v>
      </c>
      <c r="D7" s="185">
        <f>'[1]طلاب المرحلة الاولى'!H165</f>
        <v>86355</v>
      </c>
      <c r="E7" s="185">
        <f>C7+D7</f>
        <v>155204</v>
      </c>
      <c r="F7" s="185">
        <v>5157</v>
      </c>
      <c r="G7" s="185">
        <v>7931</v>
      </c>
      <c r="H7" s="185">
        <f t="shared" ref="H7:H12" si="0">F7+G7</f>
        <v>13088</v>
      </c>
      <c r="I7" s="40"/>
      <c r="J7" s="40"/>
      <c r="K7" s="40"/>
    </row>
    <row r="8" spans="1:14" ht="24.95" customHeight="1">
      <c r="A8" s="275"/>
      <c r="B8" s="185" t="s">
        <v>68</v>
      </c>
      <c r="C8" s="185">
        <f>'[1]طلاب المرحلة الاولى'!G166</f>
        <v>37819</v>
      </c>
      <c r="D8" s="185">
        <f>'[1]طلاب المرحلة الاولى'!H166</f>
        <v>29660</v>
      </c>
      <c r="E8" s="185">
        <f>C8+D8</f>
        <v>67479</v>
      </c>
      <c r="F8" s="185">
        <v>2942</v>
      </c>
      <c r="G8" s="185">
        <v>3093</v>
      </c>
      <c r="H8" s="185">
        <f t="shared" si="0"/>
        <v>6035</v>
      </c>
      <c r="I8" s="40"/>
      <c r="J8" s="40"/>
      <c r="K8" s="40"/>
    </row>
    <row r="9" spans="1:14" ht="24.95" customHeight="1">
      <c r="A9" s="275"/>
      <c r="B9" s="185" t="s">
        <v>6</v>
      </c>
      <c r="C9" s="185">
        <f>'[1]طلاب المرحلة الاولى'!G167</f>
        <v>35415</v>
      </c>
      <c r="D9" s="185">
        <f>'[1]طلاب المرحلة الاولى'!H167</f>
        <v>42780</v>
      </c>
      <c r="E9" s="185">
        <f>C9+D9</f>
        <v>78195</v>
      </c>
      <c r="F9" s="185">
        <v>2278</v>
      </c>
      <c r="G9" s="185">
        <v>4855</v>
      </c>
      <c r="H9" s="185">
        <f t="shared" si="0"/>
        <v>7133</v>
      </c>
      <c r="I9" s="40"/>
      <c r="J9" s="40"/>
      <c r="K9" s="40"/>
    </row>
    <row r="10" spans="1:14" ht="24.95" customHeight="1">
      <c r="A10" s="275"/>
      <c r="B10" s="185" t="s">
        <v>60</v>
      </c>
      <c r="C10" s="185">
        <f>'[1]طلاب المرحلة الاولى'!G168</f>
        <v>28480</v>
      </c>
      <c r="D10" s="185">
        <f>'[1]طلاب المرحلة الاولى'!H168</f>
        <v>32300</v>
      </c>
      <c r="E10" s="185">
        <f>C10+D10</f>
        <v>60780</v>
      </c>
      <c r="F10" s="185">
        <v>2055</v>
      </c>
      <c r="G10" s="185">
        <v>3639</v>
      </c>
      <c r="H10" s="185">
        <f t="shared" si="0"/>
        <v>5694</v>
      </c>
      <c r="I10" s="40"/>
      <c r="J10" s="40"/>
      <c r="K10" s="40"/>
    </row>
    <row r="11" spans="1:14" ht="24.95" customHeight="1">
      <c r="A11" s="275"/>
      <c r="B11" s="185" t="s">
        <v>12</v>
      </c>
      <c r="C11" s="185">
        <f>'[1]طلاب المرحلة الاولى'!G169</f>
        <v>30592</v>
      </c>
      <c r="D11" s="185">
        <f>'[1]طلاب المرحلة الاولى'!H169</f>
        <v>30750</v>
      </c>
      <c r="E11" s="185">
        <f>C11+D11</f>
        <v>61342</v>
      </c>
      <c r="F11" s="185">
        <v>2475</v>
      </c>
      <c r="G11" s="185">
        <v>2835</v>
      </c>
      <c r="H11" s="185">
        <f t="shared" si="0"/>
        <v>5310</v>
      </c>
      <c r="I11" s="40"/>
      <c r="J11" s="40"/>
      <c r="K11" s="40"/>
    </row>
    <row r="12" spans="1:14" ht="60.75" customHeight="1">
      <c r="A12" s="275"/>
      <c r="B12" s="14" t="s">
        <v>324</v>
      </c>
      <c r="C12" s="14">
        <f>SUM(C7:C11)</f>
        <v>201155</v>
      </c>
      <c r="D12" s="14">
        <f>SUM(D7:D11)</f>
        <v>221845</v>
      </c>
      <c r="E12" s="14">
        <f t="shared" ref="E12:E28" si="1">C12+D12</f>
        <v>423000</v>
      </c>
      <c r="F12" s="14">
        <f>SUM(F7:F11)</f>
        <v>14907</v>
      </c>
      <c r="G12" s="14">
        <f>SUM(G7:G11)</f>
        <v>22353</v>
      </c>
      <c r="H12" s="14">
        <f t="shared" si="0"/>
        <v>37260</v>
      </c>
      <c r="I12" s="40"/>
      <c r="J12" s="40"/>
      <c r="K12" s="40"/>
    </row>
    <row r="13" spans="1:14" ht="30">
      <c r="A13" s="275"/>
      <c r="B13" s="185" t="s">
        <v>388</v>
      </c>
      <c r="C13" s="185">
        <v>0</v>
      </c>
      <c r="D13" s="185">
        <v>852</v>
      </c>
      <c r="E13" s="185">
        <f>SUM(C13:D13)</f>
        <v>852</v>
      </c>
      <c r="F13" s="185">
        <v>0</v>
      </c>
      <c r="G13" s="185">
        <v>232</v>
      </c>
      <c r="H13" s="185">
        <f>SUM(F13:G13)</f>
        <v>232</v>
      </c>
    </row>
    <row r="14" spans="1:14" ht="24.95" customHeight="1">
      <c r="A14" s="275"/>
      <c r="B14" s="185" t="s">
        <v>167</v>
      </c>
      <c r="C14" s="185">
        <f>'[1]معاهد عليا وافتراضية '!C42</f>
        <v>3741</v>
      </c>
      <c r="D14" s="185">
        <f>'[1]معاهد عليا وافتراضية '!D42</f>
        <v>1388</v>
      </c>
      <c r="E14" s="185">
        <f t="shared" si="1"/>
        <v>5129</v>
      </c>
      <c r="F14" s="185">
        <v>153</v>
      </c>
      <c r="G14" s="185">
        <v>47</v>
      </c>
      <c r="H14" s="185">
        <v>200</v>
      </c>
      <c r="N14" s="40"/>
    </row>
    <row r="15" spans="1:14" ht="24.95" customHeight="1">
      <c r="A15" s="275"/>
      <c r="B15" s="185" t="s">
        <v>322</v>
      </c>
      <c r="C15" s="185">
        <f>'[1]معاهد عليا وافتراضية '!D11</f>
        <v>592</v>
      </c>
      <c r="D15" s="185">
        <f>'[1]معاهد عليا وافتراضية '!E11</f>
        <v>230</v>
      </c>
      <c r="E15" s="185">
        <f t="shared" si="1"/>
        <v>822</v>
      </c>
      <c r="F15" s="185">
        <v>92</v>
      </c>
      <c r="G15" s="185">
        <v>29</v>
      </c>
      <c r="H15" s="185">
        <f t="shared" ref="H15:H16" si="2">F15+G15</f>
        <v>121</v>
      </c>
    </row>
    <row r="16" spans="1:14" ht="60" customHeight="1">
      <c r="A16" s="275"/>
      <c r="B16" s="15" t="s">
        <v>168</v>
      </c>
      <c r="C16" s="181">
        <f>C12+C14+C15+C13</f>
        <v>205488</v>
      </c>
      <c r="D16" s="181">
        <f>D12+D14+D15+D13</f>
        <v>224315</v>
      </c>
      <c r="E16" s="181">
        <f t="shared" si="1"/>
        <v>429803</v>
      </c>
      <c r="F16" s="181">
        <f>F12+F14+F15+F13</f>
        <v>15152</v>
      </c>
      <c r="G16" s="181">
        <f>G12+G14+G15+G13</f>
        <v>22661</v>
      </c>
      <c r="H16" s="181">
        <f t="shared" si="2"/>
        <v>37813</v>
      </c>
    </row>
    <row r="17" spans="1:13" ht="24.95" customHeight="1">
      <c r="A17" s="275" t="s">
        <v>169</v>
      </c>
      <c r="B17" s="185" t="s">
        <v>67</v>
      </c>
      <c r="C17" s="16">
        <f>'[1]طلاب الدراسات العليا '!L135</f>
        <v>7706</v>
      </c>
      <c r="D17" s="16">
        <f>'[1]طلاب الدراسات العليا '!M135</f>
        <v>5615</v>
      </c>
      <c r="E17" s="16">
        <f>C17+D17</f>
        <v>13321</v>
      </c>
      <c r="F17" s="16">
        <v>933</v>
      </c>
      <c r="G17" s="16">
        <v>1236</v>
      </c>
      <c r="H17" s="16">
        <f>F17+G17</f>
        <v>2169</v>
      </c>
    </row>
    <row r="18" spans="1:13" ht="24.95" customHeight="1">
      <c r="A18" s="275"/>
      <c r="B18" s="185" t="s">
        <v>68</v>
      </c>
      <c r="C18" s="16">
        <f>'[1]طلاب الدراسات العليا '!L136</f>
        <v>1288</v>
      </c>
      <c r="D18" s="16">
        <f>'[1]طلاب الدراسات العليا '!M136</f>
        <v>927</v>
      </c>
      <c r="E18" s="185">
        <f t="shared" si="1"/>
        <v>2215</v>
      </c>
      <c r="F18" s="16">
        <v>462</v>
      </c>
      <c r="G18" s="16">
        <v>580</v>
      </c>
      <c r="H18" s="185">
        <f t="shared" ref="H18:H28" si="3">F18+G18</f>
        <v>1042</v>
      </c>
    </row>
    <row r="19" spans="1:13" ht="24.95" customHeight="1">
      <c r="A19" s="275"/>
      <c r="B19" s="185" t="s">
        <v>6</v>
      </c>
      <c r="C19" s="16">
        <f>'[1]طلاب الدراسات العليا '!L137</f>
        <v>1806</v>
      </c>
      <c r="D19" s="16">
        <f>'[1]طلاب الدراسات العليا '!M137</f>
        <v>1717</v>
      </c>
      <c r="E19" s="185">
        <f t="shared" si="1"/>
        <v>3523</v>
      </c>
      <c r="F19" s="16">
        <v>205</v>
      </c>
      <c r="G19" s="16">
        <v>526</v>
      </c>
      <c r="H19" s="185">
        <f t="shared" si="3"/>
        <v>731</v>
      </c>
    </row>
    <row r="20" spans="1:13" ht="24.95" customHeight="1">
      <c r="A20" s="275"/>
      <c r="B20" s="185" t="s">
        <v>60</v>
      </c>
      <c r="C20" s="16">
        <f>'[1]طلاب الدراسات العليا '!L138</f>
        <v>1659</v>
      </c>
      <c r="D20" s="16">
        <f>'[1]طلاب الدراسات العليا '!M138</f>
        <v>1395</v>
      </c>
      <c r="E20" s="185">
        <f t="shared" si="1"/>
        <v>3054</v>
      </c>
      <c r="F20" s="16">
        <v>176</v>
      </c>
      <c r="G20" s="16">
        <v>278</v>
      </c>
      <c r="H20" s="185">
        <f t="shared" si="3"/>
        <v>454</v>
      </c>
    </row>
    <row r="21" spans="1:13" ht="24.95" customHeight="1">
      <c r="A21" s="275"/>
      <c r="B21" s="185" t="s">
        <v>12</v>
      </c>
      <c r="C21" s="16">
        <f>'[1]طلاب الدراسات العليا '!L139</f>
        <v>203</v>
      </c>
      <c r="D21" s="16">
        <f>'[1]طلاب الدراسات العليا '!M139</f>
        <v>137</v>
      </c>
      <c r="E21" s="185">
        <f t="shared" si="1"/>
        <v>340</v>
      </c>
      <c r="F21" s="16">
        <v>45</v>
      </c>
      <c r="G21" s="16">
        <v>32</v>
      </c>
      <c r="H21" s="185">
        <f t="shared" si="3"/>
        <v>77</v>
      </c>
    </row>
    <row r="22" spans="1:13" ht="55.5" customHeight="1">
      <c r="A22" s="275"/>
      <c r="B22" s="14" t="s">
        <v>324</v>
      </c>
      <c r="C22" s="76">
        <f>SUM(C17:C21)</f>
        <v>12662</v>
      </c>
      <c r="D22" s="14">
        <f>SUM(D17:D21)</f>
        <v>9791</v>
      </c>
      <c r="E22" s="14">
        <f t="shared" si="1"/>
        <v>22453</v>
      </c>
      <c r="F22" s="76">
        <f>SUM(F17:F21)</f>
        <v>1821</v>
      </c>
      <c r="G22" s="14">
        <f>SUM(G17:G21)</f>
        <v>2652</v>
      </c>
      <c r="H22" s="14">
        <f t="shared" si="3"/>
        <v>4473</v>
      </c>
    </row>
    <row r="23" spans="1:13" ht="24.95" customHeight="1">
      <c r="A23" s="275"/>
      <c r="B23" s="185" t="s">
        <v>167</v>
      </c>
      <c r="C23" s="185">
        <f>'[1]معاهد عليا وافتراضية '!C51</f>
        <v>1477</v>
      </c>
      <c r="D23" s="185">
        <f>'[1]معاهد عليا وافتراضية '!D51</f>
        <v>281</v>
      </c>
      <c r="E23" s="185">
        <f t="shared" si="1"/>
        <v>1758</v>
      </c>
      <c r="F23" s="185">
        <v>69</v>
      </c>
      <c r="G23" s="185">
        <v>33</v>
      </c>
      <c r="H23" s="185">
        <v>102</v>
      </c>
      <c r="I23" s="40"/>
      <c r="J23" s="40"/>
      <c r="K23" s="40"/>
    </row>
    <row r="24" spans="1:13" ht="24.95" customHeight="1">
      <c r="A24" s="275"/>
      <c r="B24" s="185" t="s">
        <v>323</v>
      </c>
      <c r="C24" s="185">
        <f>'[1]معاهد عليا وافتراضية '!D9+'[1]معاهد عليا وافتراضية '!D10+'[1]معاهد عليا وافتراضية '!D12</f>
        <v>123</v>
      </c>
      <c r="D24" s="185">
        <f>'[1]معاهد عليا وافتراضية '!E9+'[1]معاهد عليا وافتراضية '!E10+'[1]معاهد عليا وافتراضية '!E12</f>
        <v>56</v>
      </c>
      <c r="E24" s="185">
        <f t="shared" si="1"/>
        <v>179</v>
      </c>
      <c r="F24" s="185">
        <v>119</v>
      </c>
      <c r="G24" s="185">
        <v>66</v>
      </c>
      <c r="H24" s="185">
        <f>SUM(F24:G24)</f>
        <v>185</v>
      </c>
      <c r="I24" s="40"/>
      <c r="J24" s="40"/>
      <c r="K24" s="40"/>
      <c r="L24" s="40"/>
      <c r="M24" s="40"/>
    </row>
    <row r="25" spans="1:13" ht="30">
      <c r="A25" s="275"/>
      <c r="B25" s="15" t="s">
        <v>170</v>
      </c>
      <c r="C25" s="77">
        <f>C22+C23+C24</f>
        <v>14262</v>
      </c>
      <c r="D25" s="181">
        <f>D22+D23+D24</f>
        <v>10128</v>
      </c>
      <c r="E25" s="181">
        <f t="shared" si="1"/>
        <v>24390</v>
      </c>
      <c r="F25" s="77">
        <f>F22+F23+F24</f>
        <v>2009</v>
      </c>
      <c r="G25" s="181">
        <f>G22+G23+G24</f>
        <v>2751</v>
      </c>
      <c r="H25" s="181">
        <f t="shared" si="3"/>
        <v>4760</v>
      </c>
    </row>
    <row r="26" spans="1:13" ht="30">
      <c r="A26" s="275" t="s">
        <v>171</v>
      </c>
      <c r="B26" s="275"/>
      <c r="C26" s="185">
        <f>[1]مفتوح!M23</f>
        <v>81156</v>
      </c>
      <c r="D26" s="185">
        <f>[1]مفتوح!N23</f>
        <v>67271</v>
      </c>
      <c r="E26" s="185">
        <f t="shared" si="1"/>
        <v>148427</v>
      </c>
      <c r="F26" s="185">
        <v>2113</v>
      </c>
      <c r="G26" s="185">
        <v>2687</v>
      </c>
      <c r="H26" s="185">
        <f t="shared" si="3"/>
        <v>4800</v>
      </c>
    </row>
    <row r="27" spans="1:13" ht="30.75" customHeight="1">
      <c r="A27" s="275" t="s">
        <v>172</v>
      </c>
      <c r="B27" s="275"/>
      <c r="C27" s="185">
        <v>20337</v>
      </c>
      <c r="D27" s="185">
        <v>9799</v>
      </c>
      <c r="E27" s="185">
        <v>30136</v>
      </c>
      <c r="F27" s="185"/>
      <c r="G27" s="185"/>
      <c r="H27" s="185"/>
      <c r="K27" s="41"/>
      <c r="L27" s="41"/>
      <c r="M27" s="41"/>
    </row>
    <row r="28" spans="1:13" ht="32.25" customHeight="1">
      <c r="A28" s="275" t="s">
        <v>244</v>
      </c>
      <c r="B28" s="275"/>
      <c r="C28" s="185">
        <f>'[1]معاهد متوسطة '!F67</f>
        <v>18390</v>
      </c>
      <c r="D28" s="185">
        <f>'[1]معاهد متوسطة '!G67</f>
        <v>11052</v>
      </c>
      <c r="E28" s="185">
        <f t="shared" si="1"/>
        <v>29442</v>
      </c>
      <c r="F28" s="185">
        <v>2768</v>
      </c>
      <c r="G28" s="185">
        <v>3054</v>
      </c>
      <c r="H28" s="185">
        <f t="shared" si="3"/>
        <v>5822</v>
      </c>
      <c r="K28" s="41"/>
      <c r="L28" s="41"/>
      <c r="M28" s="41"/>
    </row>
    <row r="29" spans="1:13" ht="30" customHeight="1">
      <c r="A29" s="276" t="s">
        <v>173</v>
      </c>
      <c r="B29" s="277"/>
      <c r="C29" s="186">
        <f>C16+C25+C26+C27+C28</f>
        <v>339633</v>
      </c>
      <c r="D29" s="186">
        <f>D16+D25+D26+D27+D28</f>
        <v>322565</v>
      </c>
      <c r="E29" s="186">
        <f>C29+D29</f>
        <v>662198</v>
      </c>
      <c r="F29" s="186">
        <f>F16+F25+F26+F27+F28</f>
        <v>22042</v>
      </c>
      <c r="G29" s="186">
        <f>G16+G25+G26+G27+G28</f>
        <v>31153</v>
      </c>
      <c r="H29" s="186">
        <f>F29+G29</f>
        <v>53195</v>
      </c>
    </row>
    <row r="35" spans="2:5">
      <c r="B35" s="40"/>
      <c r="C35" s="40"/>
      <c r="D35" s="40"/>
      <c r="E35" s="40"/>
    </row>
    <row r="36" spans="2:5">
      <c r="B36" s="40"/>
      <c r="C36" s="40"/>
      <c r="D36" s="40"/>
      <c r="E36" s="40"/>
    </row>
    <row r="37" spans="2:5">
      <c r="B37" s="40"/>
      <c r="C37" s="40"/>
      <c r="D37" s="40"/>
      <c r="E37" s="40"/>
    </row>
    <row r="38" spans="2:5">
      <c r="B38" s="40"/>
      <c r="C38" s="40"/>
      <c r="D38" s="40"/>
      <c r="E38" s="40"/>
    </row>
    <row r="39" spans="2:5">
      <c r="B39" s="40"/>
      <c r="C39" s="40"/>
      <c r="D39" s="40"/>
      <c r="E39" s="40"/>
    </row>
    <row r="40" spans="2:5">
      <c r="B40" s="40"/>
      <c r="C40" s="40"/>
      <c r="D40" s="40"/>
      <c r="E40" s="40"/>
    </row>
  </sheetData>
  <mergeCells count="13">
    <mergeCell ref="F5:H5"/>
    <mergeCell ref="C5:E5"/>
    <mergeCell ref="A5:B6"/>
    <mergeCell ref="A4:H4"/>
    <mergeCell ref="A3:B3"/>
    <mergeCell ref="A2:B2"/>
    <mergeCell ref="A1:B1"/>
    <mergeCell ref="A27:B27"/>
    <mergeCell ref="A28:B28"/>
    <mergeCell ref="A29:B29"/>
    <mergeCell ref="A7:A16"/>
    <mergeCell ref="A17:A25"/>
    <mergeCell ref="A26:B26"/>
  </mergeCells>
  <printOptions horizontalCentered="1" verticalCentered="1"/>
  <pageMargins left="0" right="0.19685039370078741" top="0" bottom="0" header="0" footer="0"/>
  <pageSetup paperSize="9" scale="68" fitToHeight="0" orientation="portrait" r:id="rId1"/>
  <rowBreaks count="1" manualBreakCount="1">
    <brk id="29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rightToLeft="1" workbookViewId="0">
      <selection activeCell="H14" sqref="H14"/>
    </sheetView>
  </sheetViews>
  <sheetFormatPr defaultRowHeight="14.25"/>
  <cols>
    <col min="1" max="1" width="27.375" customWidth="1"/>
    <col min="2" max="2" width="12.375" customWidth="1"/>
    <col min="3" max="3" width="12" customWidth="1"/>
    <col min="4" max="4" width="11.125" customWidth="1"/>
    <col min="5" max="5" width="16.125" customWidth="1"/>
  </cols>
  <sheetData>
    <row r="1" spans="1:5" ht="24.95" customHeight="1">
      <c r="A1" s="292" t="s">
        <v>398</v>
      </c>
      <c r="B1" s="292"/>
      <c r="C1" s="292"/>
      <c r="D1" s="292"/>
      <c r="E1" s="292"/>
    </row>
    <row r="2" spans="1:5" ht="24.95" customHeight="1">
      <c r="A2" s="289" t="s">
        <v>397</v>
      </c>
      <c r="B2" s="290"/>
      <c r="C2" s="79" t="s">
        <v>87</v>
      </c>
      <c r="D2" s="79" t="s">
        <v>396</v>
      </c>
      <c r="E2" s="79" t="s">
        <v>66</v>
      </c>
    </row>
    <row r="3" spans="1:5" ht="24.95" customHeight="1">
      <c r="A3" s="285" t="s">
        <v>389</v>
      </c>
      <c r="B3" s="78" t="s">
        <v>392</v>
      </c>
      <c r="C3" s="78">
        <v>68849</v>
      </c>
      <c r="D3" s="78">
        <v>86355</v>
      </c>
      <c r="E3" s="79">
        <f>SUM(C3:D3)</f>
        <v>155204</v>
      </c>
    </row>
    <row r="4" spans="1:5" ht="24.95" customHeight="1">
      <c r="A4" s="286"/>
      <c r="B4" s="78" t="s">
        <v>393</v>
      </c>
      <c r="C4" s="78">
        <v>14418</v>
      </c>
      <c r="D4" s="78">
        <v>14307</v>
      </c>
      <c r="E4" s="79">
        <f t="shared" ref="E4:E9" si="0">SUM(C4:D4)</f>
        <v>28725</v>
      </c>
    </row>
    <row r="5" spans="1:5" ht="24.95" customHeight="1">
      <c r="A5" s="285" t="s">
        <v>390</v>
      </c>
      <c r="B5" s="78" t="s">
        <v>392</v>
      </c>
      <c r="C5" s="78">
        <v>7706</v>
      </c>
      <c r="D5" s="78">
        <v>5615</v>
      </c>
      <c r="E5" s="79">
        <f t="shared" si="0"/>
        <v>13321</v>
      </c>
    </row>
    <row r="6" spans="1:5" ht="24.95" customHeight="1">
      <c r="A6" s="286"/>
      <c r="B6" s="78" t="s">
        <v>393</v>
      </c>
      <c r="C6" s="78">
        <v>1015</v>
      </c>
      <c r="D6" s="78">
        <v>580</v>
      </c>
      <c r="E6" s="79">
        <f t="shared" si="0"/>
        <v>1595</v>
      </c>
    </row>
    <row r="7" spans="1:5" ht="24.95" customHeight="1">
      <c r="A7" s="291" t="s">
        <v>391</v>
      </c>
      <c r="B7" s="291"/>
      <c r="C7" s="78">
        <v>36306</v>
      </c>
      <c r="D7" s="78">
        <v>31067</v>
      </c>
      <c r="E7" s="79">
        <f t="shared" si="0"/>
        <v>67373</v>
      </c>
    </row>
    <row r="8" spans="1:5" ht="24.95" customHeight="1">
      <c r="A8" s="285" t="s">
        <v>394</v>
      </c>
      <c r="B8" s="78" t="s">
        <v>392</v>
      </c>
      <c r="C8" s="78">
        <v>7755</v>
      </c>
      <c r="D8" s="78">
        <v>5321</v>
      </c>
      <c r="E8" s="79">
        <f t="shared" si="0"/>
        <v>13076</v>
      </c>
    </row>
    <row r="9" spans="1:5" ht="24.95" customHeight="1">
      <c r="A9" s="286"/>
      <c r="B9" s="78" t="s">
        <v>393</v>
      </c>
      <c r="C9" s="78">
        <v>2223</v>
      </c>
      <c r="D9" s="78">
        <v>1144</v>
      </c>
      <c r="E9" s="79">
        <f t="shared" si="0"/>
        <v>3367</v>
      </c>
    </row>
    <row r="10" spans="1:5" ht="24.95" customHeight="1">
      <c r="A10" s="287" t="s">
        <v>395</v>
      </c>
      <c r="B10" s="288"/>
      <c r="C10" s="78">
        <v>0</v>
      </c>
      <c r="D10" s="78">
        <v>661</v>
      </c>
      <c r="E10" s="79">
        <f>SUM(D10)</f>
        <v>661</v>
      </c>
    </row>
    <row r="11" spans="1:5" ht="24.95" customHeight="1">
      <c r="A11" s="289" t="s">
        <v>66</v>
      </c>
      <c r="B11" s="290"/>
      <c r="C11" s="79">
        <f>C10+C8+C7+C5+C3</f>
        <v>120616</v>
      </c>
      <c r="D11" s="79">
        <f t="shared" ref="D11:E11" si="1">D10+D8+D7+D5+D3</f>
        <v>129019</v>
      </c>
      <c r="E11" s="79">
        <f t="shared" si="1"/>
        <v>249635</v>
      </c>
    </row>
    <row r="12" spans="1:5" ht="24.95" customHeight="1">
      <c r="A12" s="80"/>
      <c r="B12" s="80"/>
      <c r="C12" s="80"/>
      <c r="D12" s="80"/>
      <c r="E12" s="80"/>
    </row>
    <row r="13" spans="1:5" ht="24.95" customHeight="1">
      <c r="A13" s="81"/>
      <c r="B13" s="81"/>
      <c r="C13" s="81"/>
      <c r="D13" s="81"/>
      <c r="E13" s="81"/>
    </row>
    <row r="14" spans="1:5" ht="24.95" customHeight="1">
      <c r="A14" s="81"/>
      <c r="B14" s="81"/>
      <c r="C14" s="81"/>
      <c r="D14" s="81"/>
      <c r="E14" s="81"/>
    </row>
    <row r="15" spans="1:5" ht="24.95" customHeight="1">
      <c r="A15" s="293" t="s">
        <v>402</v>
      </c>
      <c r="B15" s="293"/>
      <c r="C15" s="293"/>
      <c r="D15" s="293"/>
      <c r="E15" s="293"/>
    </row>
    <row r="16" spans="1:5" ht="24.95" customHeight="1">
      <c r="A16" s="289" t="s">
        <v>397</v>
      </c>
      <c r="B16" s="290"/>
      <c r="C16" s="79" t="s">
        <v>87</v>
      </c>
      <c r="D16" s="79" t="s">
        <v>396</v>
      </c>
      <c r="E16" s="79" t="s">
        <v>66</v>
      </c>
    </row>
    <row r="17" spans="1:6" ht="24.95" customHeight="1">
      <c r="A17" s="285" t="s">
        <v>389</v>
      </c>
      <c r="B17" s="78" t="s">
        <v>392</v>
      </c>
      <c r="C17" s="78">
        <v>37819</v>
      </c>
      <c r="D17" s="78">
        <v>29660</v>
      </c>
      <c r="E17" s="79">
        <f>SUM(C17:D17)</f>
        <v>67479</v>
      </c>
    </row>
    <row r="18" spans="1:6" ht="24.95" customHeight="1">
      <c r="A18" s="286"/>
      <c r="B18" s="78" t="s">
        <v>393</v>
      </c>
      <c r="C18" s="78">
        <v>9059</v>
      </c>
      <c r="D18" s="78">
        <v>5574</v>
      </c>
      <c r="E18" s="79">
        <f t="shared" ref="E18:E23" si="2">SUM(C18:D18)</f>
        <v>14633</v>
      </c>
    </row>
    <row r="19" spans="1:6" ht="24.95" customHeight="1">
      <c r="A19" s="285" t="s">
        <v>390</v>
      </c>
      <c r="B19" s="78" t="s">
        <v>392</v>
      </c>
      <c r="C19" s="78">
        <v>1288</v>
      </c>
      <c r="D19" s="78">
        <v>927</v>
      </c>
      <c r="E19" s="79">
        <f t="shared" si="2"/>
        <v>2215</v>
      </c>
    </row>
    <row r="20" spans="1:6" ht="24.95" customHeight="1">
      <c r="A20" s="286"/>
      <c r="B20" s="78" t="s">
        <v>393</v>
      </c>
      <c r="C20" s="78">
        <v>132</v>
      </c>
      <c r="D20" s="78">
        <v>117</v>
      </c>
      <c r="E20" s="79">
        <f t="shared" si="2"/>
        <v>249</v>
      </c>
    </row>
    <row r="21" spans="1:6" ht="24.95" customHeight="1">
      <c r="A21" s="291" t="s">
        <v>391</v>
      </c>
      <c r="B21" s="291"/>
      <c r="C21" s="78">
        <v>6180</v>
      </c>
      <c r="D21" s="78">
        <v>4888</v>
      </c>
      <c r="E21" s="79">
        <f t="shared" si="2"/>
        <v>11068</v>
      </c>
    </row>
    <row r="22" spans="1:6" ht="24.95" customHeight="1">
      <c r="A22" s="285" t="s">
        <v>394</v>
      </c>
      <c r="B22" s="78" t="s">
        <v>392</v>
      </c>
      <c r="C22" s="78">
        <v>2693</v>
      </c>
      <c r="D22" s="78">
        <v>1455</v>
      </c>
      <c r="E22" s="79">
        <f t="shared" si="2"/>
        <v>4148</v>
      </c>
    </row>
    <row r="23" spans="1:6" ht="24.95" customHeight="1">
      <c r="A23" s="286"/>
      <c r="B23" s="78" t="s">
        <v>393</v>
      </c>
      <c r="C23" s="78">
        <v>656</v>
      </c>
      <c r="D23" s="78">
        <v>314</v>
      </c>
      <c r="E23" s="79">
        <f t="shared" si="2"/>
        <v>970</v>
      </c>
    </row>
    <row r="24" spans="1:6" ht="24.95" customHeight="1">
      <c r="A24" s="287" t="s">
        <v>395</v>
      </c>
      <c r="B24" s="288"/>
      <c r="C24" s="78"/>
      <c r="D24" s="78">
        <v>191</v>
      </c>
      <c r="E24" s="79">
        <f>SUM(D24)</f>
        <v>191</v>
      </c>
    </row>
    <row r="25" spans="1:6" ht="24.95" customHeight="1">
      <c r="A25" s="289" t="s">
        <v>66</v>
      </c>
      <c r="B25" s="290"/>
      <c r="C25" s="79">
        <f>C24+C22+C21+C19+C17</f>
        <v>47980</v>
      </c>
      <c r="D25" s="79">
        <f t="shared" ref="D25" si="3">D24+D22+D21+D19+D17</f>
        <v>37121</v>
      </c>
      <c r="E25" s="79">
        <f t="shared" ref="E25" si="4">E24+E22+E21+E19+E17</f>
        <v>85101</v>
      </c>
    </row>
    <row r="26" spans="1:6" ht="24.95" customHeight="1">
      <c r="A26" s="292" t="s">
        <v>401</v>
      </c>
      <c r="B26" s="292"/>
      <c r="C26" s="292"/>
      <c r="D26" s="292"/>
      <c r="E26" s="292"/>
    </row>
    <row r="27" spans="1:6" ht="24.95" customHeight="1">
      <c r="A27" s="289" t="s">
        <v>397</v>
      </c>
      <c r="B27" s="290"/>
      <c r="C27" s="79" t="s">
        <v>87</v>
      </c>
      <c r="D27" s="79" t="s">
        <v>396</v>
      </c>
      <c r="E27" s="79" t="s">
        <v>66</v>
      </c>
    </row>
    <row r="28" spans="1:6" ht="24.95" customHeight="1">
      <c r="A28" s="285" t="s">
        <v>389</v>
      </c>
      <c r="B28" s="78" t="s">
        <v>392</v>
      </c>
      <c r="C28" s="78">
        <v>35415</v>
      </c>
      <c r="D28" s="78">
        <v>42780</v>
      </c>
      <c r="E28" s="79">
        <f>SUM(C28:D28)</f>
        <v>78195</v>
      </c>
      <c r="F28">
        <f>D28/E28*100</f>
        <v>54.70938039516593</v>
      </c>
    </row>
    <row r="29" spans="1:6" ht="24.95" customHeight="1">
      <c r="A29" s="286"/>
      <c r="B29" s="78" t="s">
        <v>393</v>
      </c>
      <c r="C29" s="78">
        <v>8116</v>
      </c>
      <c r="D29" s="78">
        <v>7260</v>
      </c>
      <c r="E29" s="79">
        <f t="shared" ref="E29:E34" si="5">SUM(C29:D29)</f>
        <v>15376</v>
      </c>
    </row>
    <row r="30" spans="1:6" ht="24.95" customHeight="1">
      <c r="A30" s="285" t="s">
        <v>390</v>
      </c>
      <c r="B30" s="78" t="s">
        <v>392</v>
      </c>
      <c r="C30" s="78">
        <v>1806</v>
      </c>
      <c r="D30" s="78">
        <v>1717</v>
      </c>
      <c r="E30" s="79">
        <f t="shared" si="5"/>
        <v>3523</v>
      </c>
    </row>
    <row r="31" spans="1:6" ht="24.95" customHeight="1">
      <c r="A31" s="286"/>
      <c r="B31" s="78" t="s">
        <v>393</v>
      </c>
      <c r="C31" s="78">
        <v>314</v>
      </c>
      <c r="D31" s="78">
        <v>176</v>
      </c>
      <c r="E31" s="79">
        <f t="shared" si="5"/>
        <v>490</v>
      </c>
    </row>
    <row r="32" spans="1:6" ht="24.95" customHeight="1">
      <c r="A32" s="291" t="s">
        <v>391</v>
      </c>
      <c r="B32" s="291"/>
      <c r="C32" s="78">
        <v>11321</v>
      </c>
      <c r="D32" s="78">
        <v>10173</v>
      </c>
      <c r="E32" s="79">
        <f t="shared" si="5"/>
        <v>21494</v>
      </c>
    </row>
    <row r="33" spans="1:6" ht="24.95" customHeight="1">
      <c r="A33" s="285" t="s">
        <v>394</v>
      </c>
      <c r="B33" s="78" t="s">
        <v>392</v>
      </c>
      <c r="C33" s="78">
        <v>3890</v>
      </c>
      <c r="D33" s="78">
        <v>2636</v>
      </c>
      <c r="E33" s="79">
        <f t="shared" si="5"/>
        <v>6526</v>
      </c>
    </row>
    <row r="34" spans="1:6" ht="24.95" customHeight="1">
      <c r="A34" s="286"/>
      <c r="B34" s="78" t="s">
        <v>393</v>
      </c>
      <c r="C34" s="78">
        <v>862</v>
      </c>
      <c r="D34" s="78">
        <v>389</v>
      </c>
      <c r="E34" s="79">
        <f t="shared" si="5"/>
        <v>1251</v>
      </c>
    </row>
    <row r="35" spans="1:6" ht="24.95" customHeight="1">
      <c r="A35" s="289" t="s">
        <v>66</v>
      </c>
      <c r="B35" s="290"/>
      <c r="C35" s="79">
        <f>C33+C32+C30+C28</f>
        <v>52432</v>
      </c>
      <c r="D35" s="79">
        <f t="shared" ref="D35:E35" si="6">D33+D32+D30+D28</f>
        <v>57306</v>
      </c>
      <c r="E35" s="79">
        <f t="shared" si="6"/>
        <v>109738</v>
      </c>
    </row>
    <row r="36" spans="1:6" ht="24.95" customHeight="1">
      <c r="A36" s="292" t="s">
        <v>400</v>
      </c>
      <c r="B36" s="292"/>
      <c r="C36" s="292"/>
      <c r="D36" s="292"/>
      <c r="E36" s="292"/>
    </row>
    <row r="37" spans="1:6" ht="24.95" customHeight="1">
      <c r="A37" s="289" t="s">
        <v>397</v>
      </c>
      <c r="B37" s="290"/>
      <c r="C37" s="79" t="s">
        <v>87</v>
      </c>
      <c r="D37" s="79" t="s">
        <v>396</v>
      </c>
      <c r="E37" s="79" t="s">
        <v>66</v>
      </c>
    </row>
    <row r="38" spans="1:6" ht="24.95" customHeight="1">
      <c r="A38" s="285" t="s">
        <v>389</v>
      </c>
      <c r="B38" s="78" t="s">
        <v>392</v>
      </c>
      <c r="C38" s="78">
        <v>28480</v>
      </c>
      <c r="D38" s="78">
        <v>32300</v>
      </c>
      <c r="E38" s="79">
        <f>SUM(C38:D38)</f>
        <v>60780</v>
      </c>
      <c r="F38">
        <f>D38/E38*100</f>
        <v>53.142481079302406</v>
      </c>
    </row>
    <row r="39" spans="1:6" ht="24.95" customHeight="1">
      <c r="A39" s="286"/>
      <c r="B39" s="78" t="s">
        <v>393</v>
      </c>
      <c r="C39" s="78">
        <v>6036</v>
      </c>
      <c r="D39" s="78">
        <v>5526</v>
      </c>
      <c r="E39" s="79">
        <f t="shared" ref="E39:E44" si="7">SUM(C39:D39)</f>
        <v>11562</v>
      </c>
    </row>
    <row r="40" spans="1:6" ht="24.95" customHeight="1">
      <c r="A40" s="285" t="s">
        <v>390</v>
      </c>
      <c r="B40" s="78" t="s">
        <v>392</v>
      </c>
      <c r="C40" s="78">
        <v>1659</v>
      </c>
      <c r="D40" s="78">
        <v>1395</v>
      </c>
      <c r="E40" s="79">
        <f t="shared" si="7"/>
        <v>3054</v>
      </c>
    </row>
    <row r="41" spans="1:6" ht="24.95" customHeight="1">
      <c r="A41" s="286"/>
      <c r="B41" s="78" t="s">
        <v>393</v>
      </c>
      <c r="C41" s="78">
        <v>149</v>
      </c>
      <c r="D41" s="78">
        <v>61</v>
      </c>
      <c r="E41" s="79">
        <f t="shared" si="7"/>
        <v>210</v>
      </c>
    </row>
    <row r="42" spans="1:6" ht="24.95" customHeight="1">
      <c r="A42" s="291" t="s">
        <v>391</v>
      </c>
      <c r="B42" s="291"/>
      <c r="C42" s="78">
        <v>15292</v>
      </c>
      <c r="D42" s="78">
        <v>13739</v>
      </c>
      <c r="E42" s="79">
        <f t="shared" si="7"/>
        <v>29031</v>
      </c>
    </row>
    <row r="43" spans="1:6" ht="24.95" customHeight="1">
      <c r="A43" s="285" t="s">
        <v>394</v>
      </c>
      <c r="B43" s="78" t="s">
        <v>392</v>
      </c>
      <c r="C43" s="78">
        <v>1527</v>
      </c>
      <c r="D43" s="78">
        <v>925</v>
      </c>
      <c r="E43" s="79">
        <f t="shared" si="7"/>
        <v>2452</v>
      </c>
    </row>
    <row r="44" spans="1:6" ht="24.95" customHeight="1">
      <c r="A44" s="286"/>
      <c r="B44" s="78" t="s">
        <v>393</v>
      </c>
      <c r="C44" s="78">
        <v>296</v>
      </c>
      <c r="D44" s="78">
        <v>163</v>
      </c>
      <c r="E44" s="79">
        <f t="shared" si="7"/>
        <v>459</v>
      </c>
    </row>
    <row r="45" spans="1:6" ht="24.95" customHeight="1">
      <c r="A45" s="289" t="s">
        <v>66</v>
      </c>
      <c r="B45" s="290"/>
      <c r="C45" s="79">
        <f>C43+C42+C40+C38</f>
        <v>46958</v>
      </c>
      <c r="D45" s="79">
        <f t="shared" ref="D45:E45" si="8">D43+D42+D40+D38</f>
        <v>48359</v>
      </c>
      <c r="E45" s="79">
        <f t="shared" si="8"/>
        <v>95317</v>
      </c>
    </row>
    <row r="46" spans="1:6" ht="24.95" customHeight="1">
      <c r="A46" s="292" t="s">
        <v>399</v>
      </c>
      <c r="B46" s="292"/>
      <c r="C46" s="292"/>
      <c r="D46" s="292"/>
      <c r="E46" s="292"/>
    </row>
    <row r="47" spans="1:6" ht="24.95" customHeight="1">
      <c r="A47" s="289" t="s">
        <v>397</v>
      </c>
      <c r="B47" s="290"/>
      <c r="C47" s="79" t="s">
        <v>87</v>
      </c>
      <c r="D47" s="79" t="s">
        <v>396</v>
      </c>
      <c r="E47" s="79" t="s">
        <v>66</v>
      </c>
    </row>
    <row r="48" spans="1:6" ht="24.95" customHeight="1">
      <c r="A48" s="285" t="s">
        <v>389</v>
      </c>
      <c r="B48" s="78" t="s">
        <v>392</v>
      </c>
      <c r="C48" s="78">
        <v>30592</v>
      </c>
      <c r="D48" s="78">
        <v>30750</v>
      </c>
      <c r="E48" s="79">
        <f>SUM(C48:D48)</f>
        <v>61342</v>
      </c>
      <c r="F48">
        <f>D48/E48*100</f>
        <v>50.128786149783181</v>
      </c>
    </row>
    <row r="49" spans="1:5" ht="24.95" customHeight="1">
      <c r="A49" s="286"/>
      <c r="B49" s="78" t="s">
        <v>393</v>
      </c>
      <c r="C49" s="78">
        <v>6433</v>
      </c>
      <c r="D49" s="78">
        <v>5360</v>
      </c>
      <c r="E49" s="79">
        <f t="shared" ref="E49:E54" si="9">SUM(C49:D49)</f>
        <v>11793</v>
      </c>
    </row>
    <row r="50" spans="1:5" ht="24.95" customHeight="1">
      <c r="A50" s="285" t="s">
        <v>390</v>
      </c>
      <c r="B50" s="78" t="s">
        <v>392</v>
      </c>
      <c r="C50" s="78">
        <v>203</v>
      </c>
      <c r="D50" s="78">
        <v>137</v>
      </c>
      <c r="E50" s="79">
        <f t="shared" si="9"/>
        <v>340</v>
      </c>
    </row>
    <row r="51" spans="1:5" ht="24.95" customHeight="1">
      <c r="A51" s="286"/>
      <c r="B51" s="78" t="s">
        <v>393</v>
      </c>
      <c r="C51" s="78">
        <v>13</v>
      </c>
      <c r="D51" s="78">
        <v>3</v>
      </c>
      <c r="E51" s="79">
        <f t="shared" si="9"/>
        <v>16</v>
      </c>
    </row>
    <row r="52" spans="1:5" ht="24.95" customHeight="1">
      <c r="A52" s="291" t="s">
        <v>391</v>
      </c>
      <c r="B52" s="291"/>
      <c r="C52" s="78">
        <v>12057</v>
      </c>
      <c r="D52" s="78">
        <v>7404</v>
      </c>
      <c r="E52" s="79">
        <f t="shared" si="9"/>
        <v>19461</v>
      </c>
    </row>
    <row r="53" spans="1:5" ht="24.95" customHeight="1">
      <c r="A53" s="285" t="s">
        <v>394</v>
      </c>
      <c r="B53" s="78" t="s">
        <v>392</v>
      </c>
      <c r="C53" s="78">
        <v>2525</v>
      </c>
      <c r="D53" s="78">
        <v>715</v>
      </c>
      <c r="E53" s="79">
        <f t="shared" si="9"/>
        <v>3240</v>
      </c>
    </row>
    <row r="54" spans="1:5" ht="24.95" customHeight="1">
      <c r="A54" s="286"/>
      <c r="B54" s="78" t="s">
        <v>393</v>
      </c>
      <c r="C54" s="78">
        <v>180</v>
      </c>
      <c r="D54" s="78">
        <v>113</v>
      </c>
      <c r="E54" s="79">
        <f t="shared" si="9"/>
        <v>293</v>
      </c>
    </row>
    <row r="55" spans="1:5" ht="24.95" customHeight="1">
      <c r="A55" s="289" t="s">
        <v>66</v>
      </c>
      <c r="B55" s="290"/>
      <c r="C55" s="79">
        <f>C53+C52+C50+C48</f>
        <v>45377</v>
      </c>
      <c r="D55" s="79">
        <f t="shared" ref="D55:E55" si="10">D53+D52+D50+D48</f>
        <v>39006</v>
      </c>
      <c r="E55" s="79">
        <f t="shared" si="10"/>
        <v>84383</v>
      </c>
    </row>
    <row r="56" spans="1:5" ht="24.95" customHeight="1"/>
    <row r="57" spans="1:5" ht="24.95" customHeight="1"/>
    <row r="58" spans="1:5" ht="24.95" customHeight="1">
      <c r="A58" s="289" t="s">
        <v>397</v>
      </c>
      <c r="B58" s="290"/>
      <c r="C58" s="79" t="s">
        <v>87</v>
      </c>
      <c r="D58" s="79" t="s">
        <v>396</v>
      </c>
      <c r="E58" s="79" t="s">
        <v>66</v>
      </c>
    </row>
    <row r="59" spans="1:5">
      <c r="A59" s="285" t="s">
        <v>389</v>
      </c>
      <c r="B59" s="78" t="s">
        <v>392</v>
      </c>
      <c r="C59" s="78">
        <f t="shared" ref="C59:D65" si="11">C48+C38+C28+C17+C3</f>
        <v>201155</v>
      </c>
      <c r="D59" s="78">
        <f t="shared" si="11"/>
        <v>221845</v>
      </c>
      <c r="E59" s="79">
        <f>SUM(C59:D59)</f>
        <v>423000</v>
      </c>
    </row>
    <row r="60" spans="1:5">
      <c r="A60" s="286"/>
      <c r="B60" s="78" t="s">
        <v>393</v>
      </c>
      <c r="C60" s="78">
        <f t="shared" si="11"/>
        <v>44062</v>
      </c>
      <c r="D60" s="78">
        <f t="shared" si="11"/>
        <v>38027</v>
      </c>
      <c r="E60" s="79">
        <f t="shared" ref="E60:E65" si="12">SUM(C60:D60)</f>
        <v>82089</v>
      </c>
    </row>
    <row r="61" spans="1:5">
      <c r="A61" s="285" t="s">
        <v>390</v>
      </c>
      <c r="B61" s="78" t="s">
        <v>392</v>
      </c>
      <c r="C61" s="78">
        <f t="shared" si="11"/>
        <v>12662</v>
      </c>
      <c r="D61" s="78">
        <f t="shared" si="11"/>
        <v>9791</v>
      </c>
      <c r="E61" s="79">
        <f t="shared" si="12"/>
        <v>22453</v>
      </c>
    </row>
    <row r="62" spans="1:5">
      <c r="A62" s="286"/>
      <c r="B62" s="78" t="s">
        <v>393</v>
      </c>
      <c r="C62" s="78">
        <f t="shared" si="11"/>
        <v>1623</v>
      </c>
      <c r="D62" s="78">
        <f t="shared" si="11"/>
        <v>937</v>
      </c>
      <c r="E62" s="79">
        <f t="shared" si="12"/>
        <v>2560</v>
      </c>
    </row>
    <row r="63" spans="1:5">
      <c r="A63" s="291" t="s">
        <v>391</v>
      </c>
      <c r="B63" s="291"/>
      <c r="C63" s="78">
        <f t="shared" si="11"/>
        <v>81156</v>
      </c>
      <c r="D63" s="78">
        <f t="shared" si="11"/>
        <v>67271</v>
      </c>
      <c r="E63" s="79">
        <f t="shared" si="12"/>
        <v>148427</v>
      </c>
    </row>
    <row r="64" spans="1:5">
      <c r="A64" s="285" t="s">
        <v>394</v>
      </c>
      <c r="B64" s="78" t="s">
        <v>392</v>
      </c>
      <c r="C64" s="78">
        <f t="shared" si="11"/>
        <v>18390</v>
      </c>
      <c r="D64" s="78">
        <f t="shared" si="11"/>
        <v>11052</v>
      </c>
      <c r="E64" s="79">
        <f t="shared" si="12"/>
        <v>29442</v>
      </c>
    </row>
    <row r="65" spans="1:5">
      <c r="A65" s="286"/>
      <c r="B65" s="78" t="s">
        <v>393</v>
      </c>
      <c r="C65" s="78">
        <f t="shared" si="11"/>
        <v>4217</v>
      </c>
      <c r="D65" s="78">
        <f t="shared" si="11"/>
        <v>2123</v>
      </c>
      <c r="E65" s="79">
        <f t="shared" si="12"/>
        <v>6340</v>
      </c>
    </row>
    <row r="66" spans="1:5">
      <c r="A66" s="287" t="s">
        <v>395</v>
      </c>
      <c r="B66" s="288"/>
      <c r="C66" s="78">
        <f>C24+C10</f>
        <v>0</v>
      </c>
      <c r="D66" s="78">
        <f>D24+D10</f>
        <v>852</v>
      </c>
      <c r="E66" s="79">
        <f>SUM(D66)</f>
        <v>852</v>
      </c>
    </row>
    <row r="67" spans="1:5">
      <c r="A67" s="289" t="s">
        <v>66</v>
      </c>
      <c r="B67" s="290"/>
      <c r="C67" s="79">
        <f>C66+C64+C63+C61+C59</f>
        <v>313363</v>
      </c>
      <c r="D67" s="79">
        <f t="shared" ref="D67" si="13">D66+D64+D63+D61+D59</f>
        <v>310811</v>
      </c>
      <c r="E67" s="79">
        <f t="shared" ref="E67" si="14">E66+E64+E63+E61+E59</f>
        <v>624174</v>
      </c>
    </row>
  </sheetData>
  <mergeCells count="44">
    <mergeCell ref="A21:B21"/>
    <mergeCell ref="A22:A23"/>
    <mergeCell ref="A24:B24"/>
    <mergeCell ref="A19:A20"/>
    <mergeCell ref="A7:B7"/>
    <mergeCell ref="A2:B2"/>
    <mergeCell ref="A1:E1"/>
    <mergeCell ref="A15:E15"/>
    <mergeCell ref="A16:B16"/>
    <mergeCell ref="A17:A18"/>
    <mergeCell ref="A3:A4"/>
    <mergeCell ref="A5:A6"/>
    <mergeCell ref="A8:A9"/>
    <mergeCell ref="A11:B11"/>
    <mergeCell ref="A10:B10"/>
    <mergeCell ref="A25:B25"/>
    <mergeCell ref="A26:E26"/>
    <mergeCell ref="A28:A29"/>
    <mergeCell ref="A30:A31"/>
    <mergeCell ref="A32:B32"/>
    <mergeCell ref="A27:B27"/>
    <mergeCell ref="A33:A34"/>
    <mergeCell ref="A35:B35"/>
    <mergeCell ref="A52:B52"/>
    <mergeCell ref="A36:E36"/>
    <mergeCell ref="A37:B37"/>
    <mergeCell ref="A38:A39"/>
    <mergeCell ref="A40:A41"/>
    <mergeCell ref="A42:B42"/>
    <mergeCell ref="A43:A44"/>
    <mergeCell ref="A45:B45"/>
    <mergeCell ref="A46:E46"/>
    <mergeCell ref="A47:B47"/>
    <mergeCell ref="A48:A49"/>
    <mergeCell ref="A50:A51"/>
    <mergeCell ref="A64:A65"/>
    <mergeCell ref="A66:B66"/>
    <mergeCell ref="A67:B67"/>
    <mergeCell ref="A53:A54"/>
    <mergeCell ref="A55:B55"/>
    <mergeCell ref="A58:B58"/>
    <mergeCell ref="A59:A60"/>
    <mergeCell ref="A61:A62"/>
    <mergeCell ref="A63:B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2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346"/>
  <sheetViews>
    <sheetView rightToLeft="1" topLeftCell="A272" zoomScale="60" zoomScaleNormal="60" workbookViewId="0">
      <selection activeCell="I327" sqref="I327"/>
    </sheetView>
  </sheetViews>
  <sheetFormatPr defaultRowHeight="14.25"/>
  <cols>
    <col min="1" max="1" width="9" customWidth="1"/>
    <col min="2" max="2" width="11.875" customWidth="1"/>
    <col min="3" max="3" width="15.875" customWidth="1"/>
    <col min="4" max="17" width="9" customWidth="1"/>
  </cols>
  <sheetData>
    <row r="1" spans="1:18" ht="27.75">
      <c r="A1" s="294" t="s">
        <v>445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</row>
    <row r="2" spans="1:18" ht="27.75">
      <c r="A2" s="295" t="s">
        <v>0</v>
      </c>
      <c r="B2" s="296"/>
      <c r="C2" s="295" t="s">
        <v>1</v>
      </c>
      <c r="D2" s="295" t="s">
        <v>410</v>
      </c>
      <c r="E2" s="295"/>
      <c r="F2" s="295" t="s">
        <v>411</v>
      </c>
      <c r="G2" s="295"/>
      <c r="H2" s="295" t="s">
        <v>412</v>
      </c>
      <c r="I2" s="295"/>
      <c r="J2" s="295" t="s">
        <v>413</v>
      </c>
      <c r="K2" s="295"/>
      <c r="L2" s="295" t="s">
        <v>414</v>
      </c>
      <c r="M2" s="295"/>
      <c r="N2" s="295" t="s">
        <v>415</v>
      </c>
      <c r="O2" s="295"/>
      <c r="P2" s="295" t="s">
        <v>51</v>
      </c>
      <c r="Q2" s="295"/>
      <c r="R2" s="295"/>
    </row>
    <row r="3" spans="1:18" ht="27.75">
      <c r="A3" s="296"/>
      <c r="B3" s="296"/>
      <c r="C3" s="296"/>
      <c r="D3" s="163" t="s">
        <v>87</v>
      </c>
      <c r="E3" s="163" t="s">
        <v>94</v>
      </c>
      <c r="F3" s="163" t="s">
        <v>87</v>
      </c>
      <c r="G3" s="163" t="s">
        <v>94</v>
      </c>
      <c r="H3" s="163" t="s">
        <v>87</v>
      </c>
      <c r="I3" s="163" t="s">
        <v>94</v>
      </c>
      <c r="J3" s="163" t="s">
        <v>87</v>
      </c>
      <c r="K3" s="163" t="s">
        <v>94</v>
      </c>
      <c r="L3" s="163" t="s">
        <v>87</v>
      </c>
      <c r="M3" s="163" t="s">
        <v>94</v>
      </c>
      <c r="N3" s="163" t="s">
        <v>87</v>
      </c>
      <c r="O3" s="163" t="s">
        <v>94</v>
      </c>
      <c r="P3" s="163" t="s">
        <v>87</v>
      </c>
      <c r="Q3" s="163" t="s">
        <v>94</v>
      </c>
      <c r="R3" s="163" t="s">
        <v>248</v>
      </c>
    </row>
    <row r="4" spans="1:18" ht="27.75">
      <c r="A4" s="298" t="s">
        <v>3</v>
      </c>
      <c r="B4" s="298"/>
      <c r="C4" s="135" t="s">
        <v>4</v>
      </c>
      <c r="D4" s="125">
        <v>47</v>
      </c>
      <c r="E4" s="125">
        <v>13</v>
      </c>
      <c r="F4" s="125">
        <v>44</v>
      </c>
      <c r="G4" s="125">
        <v>12</v>
      </c>
      <c r="H4" s="125">
        <v>62</v>
      </c>
      <c r="I4" s="125">
        <v>23</v>
      </c>
      <c r="J4" s="125">
        <v>30</v>
      </c>
      <c r="K4" s="125">
        <v>10</v>
      </c>
      <c r="L4" s="125">
        <v>4</v>
      </c>
      <c r="M4" s="125">
        <v>3</v>
      </c>
      <c r="N4" s="125">
        <v>22</v>
      </c>
      <c r="O4" s="125">
        <v>16</v>
      </c>
      <c r="P4" s="136">
        <f t="shared" ref="P4:Q4" si="0">N4+L4+J4+H4+F4+D4</f>
        <v>209</v>
      </c>
      <c r="Q4" s="136">
        <f t="shared" si="0"/>
        <v>77</v>
      </c>
      <c r="R4" s="136">
        <f>SUM(P4:Q4)</f>
        <v>286</v>
      </c>
    </row>
    <row r="5" spans="1:18" ht="27.75">
      <c r="A5" s="298"/>
      <c r="B5" s="298"/>
      <c r="C5" s="135" t="s">
        <v>5</v>
      </c>
      <c r="D5" s="156">
        <v>20</v>
      </c>
      <c r="E5" s="156">
        <v>0</v>
      </c>
      <c r="F5" s="156">
        <v>13</v>
      </c>
      <c r="G5" s="156">
        <v>5</v>
      </c>
      <c r="H5" s="156">
        <v>28</v>
      </c>
      <c r="I5" s="156">
        <v>9</v>
      </c>
      <c r="J5" s="157">
        <v>17</v>
      </c>
      <c r="K5" s="157">
        <v>9</v>
      </c>
      <c r="L5" s="156">
        <v>4</v>
      </c>
      <c r="M5" s="156">
        <v>2</v>
      </c>
      <c r="N5" s="156">
        <v>7</v>
      </c>
      <c r="O5" s="156">
        <v>5</v>
      </c>
      <c r="P5" s="136">
        <f t="shared" ref="P5:P68" si="1">N5+L5+J5+H5+F5+D5</f>
        <v>89</v>
      </c>
      <c r="Q5" s="136">
        <f t="shared" ref="Q5:Q68" si="2">O5+M5+K5+I5+G5+E5</f>
        <v>30</v>
      </c>
      <c r="R5" s="136">
        <f t="shared" ref="R5:R68" si="3">SUM(P5:Q5)</f>
        <v>119</v>
      </c>
    </row>
    <row r="6" spans="1:18" ht="27.75">
      <c r="A6" s="298"/>
      <c r="B6" s="298"/>
      <c r="C6" s="135" t="s">
        <v>6</v>
      </c>
      <c r="D6" s="164">
        <v>55</v>
      </c>
      <c r="E6" s="164">
        <v>4</v>
      </c>
      <c r="F6" s="164">
        <v>41</v>
      </c>
      <c r="G6" s="164">
        <v>5</v>
      </c>
      <c r="H6" s="164">
        <v>83</v>
      </c>
      <c r="I6" s="164">
        <v>25</v>
      </c>
      <c r="J6" s="164">
        <v>28</v>
      </c>
      <c r="K6" s="164">
        <v>11</v>
      </c>
      <c r="L6" s="174"/>
      <c r="M6" s="174"/>
      <c r="N6" s="164">
        <v>17</v>
      </c>
      <c r="O6" s="164">
        <v>15</v>
      </c>
      <c r="P6" s="136">
        <f t="shared" si="1"/>
        <v>224</v>
      </c>
      <c r="Q6" s="136">
        <f t="shared" si="2"/>
        <v>60</v>
      </c>
      <c r="R6" s="136">
        <f t="shared" si="3"/>
        <v>284</v>
      </c>
    </row>
    <row r="7" spans="1:18" ht="27.75">
      <c r="A7" s="298"/>
      <c r="B7" s="298"/>
      <c r="C7" s="155" t="s">
        <v>17</v>
      </c>
      <c r="D7" s="164">
        <v>0</v>
      </c>
      <c r="E7" s="164">
        <v>0</v>
      </c>
      <c r="F7" s="164">
        <v>1</v>
      </c>
      <c r="G7" s="164">
        <v>0</v>
      </c>
      <c r="H7" s="164">
        <v>0</v>
      </c>
      <c r="I7" s="164">
        <v>0</v>
      </c>
      <c r="J7" s="164">
        <v>0</v>
      </c>
      <c r="K7" s="164">
        <v>0</v>
      </c>
      <c r="L7" s="174"/>
      <c r="M7" s="174"/>
      <c r="N7" s="164">
        <v>0</v>
      </c>
      <c r="O7" s="164">
        <v>1</v>
      </c>
      <c r="P7" s="136">
        <f t="shared" si="1"/>
        <v>1</v>
      </c>
      <c r="Q7" s="136">
        <f t="shared" si="2"/>
        <v>1</v>
      </c>
      <c r="R7" s="136">
        <f t="shared" si="3"/>
        <v>2</v>
      </c>
    </row>
    <row r="8" spans="1:18" ht="27.75">
      <c r="A8" s="298"/>
      <c r="B8" s="298"/>
      <c r="C8" s="135" t="s">
        <v>7</v>
      </c>
      <c r="D8" s="137">
        <v>4</v>
      </c>
      <c r="E8" s="137">
        <v>0</v>
      </c>
      <c r="F8" s="137">
        <v>14</v>
      </c>
      <c r="G8" s="137">
        <v>1</v>
      </c>
      <c r="H8" s="137">
        <v>30</v>
      </c>
      <c r="I8" s="137">
        <v>2</v>
      </c>
      <c r="J8" s="189">
        <v>4</v>
      </c>
      <c r="K8" s="189">
        <v>3</v>
      </c>
      <c r="L8" s="137">
        <v>1</v>
      </c>
      <c r="M8" s="137">
        <v>0</v>
      </c>
      <c r="N8" s="137">
        <v>1</v>
      </c>
      <c r="O8" s="137">
        <v>1</v>
      </c>
      <c r="P8" s="136">
        <f t="shared" si="1"/>
        <v>54</v>
      </c>
      <c r="Q8" s="136">
        <f t="shared" si="2"/>
        <v>7</v>
      </c>
      <c r="R8" s="136">
        <f t="shared" si="3"/>
        <v>61</v>
      </c>
    </row>
    <row r="9" spans="1:18" ht="27.75">
      <c r="A9" s="298"/>
      <c r="B9" s="298"/>
      <c r="C9" s="135" t="s">
        <v>8</v>
      </c>
      <c r="D9" s="168">
        <v>0</v>
      </c>
      <c r="E9" s="168">
        <v>0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9</v>
      </c>
      <c r="M9" s="168">
        <v>1</v>
      </c>
      <c r="N9" s="168">
        <v>8</v>
      </c>
      <c r="O9" s="168">
        <v>9</v>
      </c>
      <c r="P9" s="136">
        <f t="shared" si="1"/>
        <v>17</v>
      </c>
      <c r="Q9" s="136">
        <f t="shared" si="2"/>
        <v>10</v>
      </c>
      <c r="R9" s="136">
        <f t="shared" si="3"/>
        <v>27</v>
      </c>
    </row>
    <row r="10" spans="1:18" ht="27.75">
      <c r="A10" s="298"/>
      <c r="B10" s="298"/>
      <c r="C10" s="139" t="s">
        <v>222</v>
      </c>
      <c r="D10" s="140">
        <f>SUM(D4:D9)</f>
        <v>126</v>
      </c>
      <c r="E10" s="140">
        <f t="shared" ref="E10:O10" si="4">SUM(E4:E9)</f>
        <v>17</v>
      </c>
      <c r="F10" s="140">
        <f t="shared" si="4"/>
        <v>113</v>
      </c>
      <c r="G10" s="140">
        <f t="shared" si="4"/>
        <v>23</v>
      </c>
      <c r="H10" s="140">
        <f t="shared" si="4"/>
        <v>203</v>
      </c>
      <c r="I10" s="140">
        <f t="shared" si="4"/>
        <v>59</v>
      </c>
      <c r="J10" s="140">
        <f t="shared" si="4"/>
        <v>79</v>
      </c>
      <c r="K10" s="140">
        <f t="shared" si="4"/>
        <v>33</v>
      </c>
      <c r="L10" s="140">
        <f t="shared" si="4"/>
        <v>18</v>
      </c>
      <c r="M10" s="140">
        <f t="shared" si="4"/>
        <v>6</v>
      </c>
      <c r="N10" s="140">
        <f t="shared" si="4"/>
        <v>55</v>
      </c>
      <c r="O10" s="140">
        <f t="shared" si="4"/>
        <v>47</v>
      </c>
      <c r="P10" s="136">
        <f t="shared" si="1"/>
        <v>594</v>
      </c>
      <c r="Q10" s="136">
        <f t="shared" si="2"/>
        <v>185</v>
      </c>
      <c r="R10" s="136">
        <f t="shared" si="3"/>
        <v>779</v>
      </c>
    </row>
    <row r="11" spans="1:18" ht="27.75">
      <c r="A11" s="298" t="s">
        <v>9</v>
      </c>
      <c r="B11" s="298"/>
      <c r="C11" s="135" t="s">
        <v>4</v>
      </c>
      <c r="D11" s="125">
        <v>14</v>
      </c>
      <c r="E11" s="125">
        <v>3</v>
      </c>
      <c r="F11" s="125">
        <v>17</v>
      </c>
      <c r="G11" s="125">
        <v>7</v>
      </c>
      <c r="H11" s="125">
        <v>23</v>
      </c>
      <c r="I11" s="125">
        <v>7</v>
      </c>
      <c r="J11" s="125">
        <v>14</v>
      </c>
      <c r="K11" s="125">
        <v>5</v>
      </c>
      <c r="L11" s="125">
        <v>1</v>
      </c>
      <c r="M11" s="125">
        <v>1</v>
      </c>
      <c r="N11" s="125">
        <v>12</v>
      </c>
      <c r="O11" s="125">
        <v>29</v>
      </c>
      <c r="P11" s="136">
        <f t="shared" si="1"/>
        <v>81</v>
      </c>
      <c r="Q11" s="136">
        <f t="shared" si="2"/>
        <v>52</v>
      </c>
      <c r="R11" s="136">
        <f t="shared" si="3"/>
        <v>133</v>
      </c>
    </row>
    <row r="12" spans="1:18" ht="27.75">
      <c r="A12" s="298"/>
      <c r="B12" s="298"/>
      <c r="C12" s="135" t="s">
        <v>5</v>
      </c>
      <c r="D12" s="157">
        <v>6</v>
      </c>
      <c r="E12" s="157">
        <v>2</v>
      </c>
      <c r="F12" s="157">
        <v>3</v>
      </c>
      <c r="G12" s="157">
        <v>1</v>
      </c>
      <c r="H12" s="157">
        <v>13</v>
      </c>
      <c r="I12" s="157">
        <v>10</v>
      </c>
      <c r="J12" s="157">
        <v>37</v>
      </c>
      <c r="K12" s="157">
        <v>13</v>
      </c>
      <c r="L12" s="157">
        <v>0</v>
      </c>
      <c r="M12" s="157">
        <v>0</v>
      </c>
      <c r="N12" s="157">
        <v>0</v>
      </c>
      <c r="O12" s="157">
        <v>0</v>
      </c>
      <c r="P12" s="136">
        <f t="shared" si="1"/>
        <v>59</v>
      </c>
      <c r="Q12" s="136">
        <f t="shared" si="2"/>
        <v>26</v>
      </c>
      <c r="R12" s="136">
        <f t="shared" si="3"/>
        <v>85</v>
      </c>
    </row>
    <row r="13" spans="1:18" ht="27.75">
      <c r="A13" s="298"/>
      <c r="B13" s="298"/>
      <c r="C13" s="135" t="s">
        <v>6</v>
      </c>
      <c r="D13" s="164">
        <v>10</v>
      </c>
      <c r="E13" s="164">
        <v>0</v>
      </c>
      <c r="F13" s="164">
        <v>5</v>
      </c>
      <c r="G13" s="164">
        <v>0</v>
      </c>
      <c r="H13" s="164">
        <v>17</v>
      </c>
      <c r="I13" s="164">
        <v>6</v>
      </c>
      <c r="J13" s="164">
        <v>20</v>
      </c>
      <c r="K13" s="164">
        <v>9</v>
      </c>
      <c r="L13" s="174"/>
      <c r="M13" s="174"/>
      <c r="N13" s="164">
        <v>7</v>
      </c>
      <c r="O13" s="164">
        <v>2</v>
      </c>
      <c r="P13" s="136">
        <f t="shared" si="1"/>
        <v>59</v>
      </c>
      <c r="Q13" s="136">
        <f t="shared" si="2"/>
        <v>17</v>
      </c>
      <c r="R13" s="136">
        <f t="shared" si="3"/>
        <v>76</v>
      </c>
    </row>
    <row r="14" spans="1:18" ht="27.75">
      <c r="A14" s="298"/>
      <c r="B14" s="298"/>
      <c r="C14" s="135" t="s">
        <v>7</v>
      </c>
      <c r="D14" s="137">
        <v>3</v>
      </c>
      <c r="E14" s="137">
        <v>0</v>
      </c>
      <c r="F14" s="137">
        <v>4</v>
      </c>
      <c r="G14" s="137">
        <v>0</v>
      </c>
      <c r="H14" s="137">
        <v>18</v>
      </c>
      <c r="I14" s="137">
        <v>3</v>
      </c>
      <c r="J14" s="189">
        <v>5</v>
      </c>
      <c r="K14" s="189">
        <v>1</v>
      </c>
      <c r="L14" s="137">
        <v>6</v>
      </c>
      <c r="M14" s="137">
        <v>0</v>
      </c>
      <c r="N14" s="137">
        <v>6</v>
      </c>
      <c r="O14" s="137">
        <v>2</v>
      </c>
      <c r="P14" s="136">
        <f t="shared" si="1"/>
        <v>42</v>
      </c>
      <c r="Q14" s="136">
        <f t="shared" si="2"/>
        <v>6</v>
      </c>
      <c r="R14" s="136">
        <f t="shared" si="3"/>
        <v>48</v>
      </c>
    </row>
    <row r="15" spans="1:18" ht="27.75">
      <c r="A15" s="298"/>
      <c r="B15" s="298"/>
      <c r="C15" s="139" t="s">
        <v>222</v>
      </c>
      <c r="D15" s="140">
        <f t="shared" ref="D15:O15" si="5">SUM(D11:D14)</f>
        <v>33</v>
      </c>
      <c r="E15" s="140">
        <f t="shared" si="5"/>
        <v>5</v>
      </c>
      <c r="F15" s="140">
        <f t="shared" si="5"/>
        <v>29</v>
      </c>
      <c r="G15" s="140">
        <f t="shared" si="5"/>
        <v>8</v>
      </c>
      <c r="H15" s="140">
        <f t="shared" si="5"/>
        <v>71</v>
      </c>
      <c r="I15" s="140">
        <f t="shared" si="5"/>
        <v>26</v>
      </c>
      <c r="J15" s="140">
        <f t="shared" si="5"/>
        <v>76</v>
      </c>
      <c r="K15" s="140">
        <f t="shared" si="5"/>
        <v>28</v>
      </c>
      <c r="L15" s="140">
        <f t="shared" si="5"/>
        <v>7</v>
      </c>
      <c r="M15" s="140">
        <f t="shared" si="5"/>
        <v>1</v>
      </c>
      <c r="N15" s="140">
        <f t="shared" si="5"/>
        <v>25</v>
      </c>
      <c r="O15" s="140">
        <f t="shared" si="5"/>
        <v>33</v>
      </c>
      <c r="P15" s="136">
        <f t="shared" si="1"/>
        <v>241</v>
      </c>
      <c r="Q15" s="136">
        <f t="shared" si="2"/>
        <v>101</v>
      </c>
      <c r="R15" s="136">
        <f t="shared" si="3"/>
        <v>342</v>
      </c>
    </row>
    <row r="16" spans="1:18" ht="27.75">
      <c r="A16" s="298" t="s">
        <v>10</v>
      </c>
      <c r="B16" s="298"/>
      <c r="C16" s="135" t="s">
        <v>4</v>
      </c>
      <c r="D16" s="125">
        <v>9</v>
      </c>
      <c r="E16" s="125">
        <v>5</v>
      </c>
      <c r="F16" s="125">
        <v>2</v>
      </c>
      <c r="G16" s="125">
        <v>4</v>
      </c>
      <c r="H16" s="125">
        <v>8</v>
      </c>
      <c r="I16" s="125">
        <v>6</v>
      </c>
      <c r="J16" s="125">
        <v>23</v>
      </c>
      <c r="K16" s="125">
        <v>8</v>
      </c>
      <c r="L16" s="125">
        <v>10</v>
      </c>
      <c r="M16" s="125">
        <v>11</v>
      </c>
      <c r="N16" s="125">
        <v>11</v>
      </c>
      <c r="O16" s="125">
        <v>26</v>
      </c>
      <c r="P16" s="136">
        <f t="shared" si="1"/>
        <v>63</v>
      </c>
      <c r="Q16" s="136">
        <f t="shared" si="2"/>
        <v>60</v>
      </c>
      <c r="R16" s="136">
        <f t="shared" si="3"/>
        <v>123</v>
      </c>
    </row>
    <row r="17" spans="1:18" ht="27.75">
      <c r="A17" s="298"/>
      <c r="B17" s="298"/>
      <c r="C17" s="135" t="s">
        <v>5</v>
      </c>
      <c r="D17" s="156">
        <v>5</v>
      </c>
      <c r="E17" s="156">
        <v>1</v>
      </c>
      <c r="F17" s="156">
        <v>2</v>
      </c>
      <c r="G17" s="156">
        <v>2</v>
      </c>
      <c r="H17" s="156">
        <v>13</v>
      </c>
      <c r="I17" s="156">
        <v>10</v>
      </c>
      <c r="J17" s="157">
        <v>27</v>
      </c>
      <c r="K17" s="157">
        <v>12</v>
      </c>
      <c r="L17" s="156">
        <v>0</v>
      </c>
      <c r="M17" s="156">
        <v>0</v>
      </c>
      <c r="N17" s="156">
        <v>4</v>
      </c>
      <c r="O17" s="156">
        <v>9</v>
      </c>
      <c r="P17" s="136">
        <f t="shared" si="1"/>
        <v>51</v>
      </c>
      <c r="Q17" s="136">
        <f t="shared" si="2"/>
        <v>34</v>
      </c>
      <c r="R17" s="136">
        <f t="shared" si="3"/>
        <v>85</v>
      </c>
    </row>
    <row r="18" spans="1:18" ht="27.75">
      <c r="A18" s="298"/>
      <c r="B18" s="298"/>
      <c r="C18" s="135" t="s">
        <v>6</v>
      </c>
      <c r="D18" s="164">
        <v>1</v>
      </c>
      <c r="E18" s="164">
        <v>2</v>
      </c>
      <c r="F18" s="164">
        <v>2</v>
      </c>
      <c r="G18" s="164">
        <v>0</v>
      </c>
      <c r="H18" s="164">
        <v>5</v>
      </c>
      <c r="I18" s="164">
        <v>10</v>
      </c>
      <c r="J18" s="164">
        <v>2</v>
      </c>
      <c r="K18" s="164">
        <v>20</v>
      </c>
      <c r="L18" s="174"/>
      <c r="M18" s="174"/>
      <c r="N18" s="164">
        <v>0</v>
      </c>
      <c r="O18" s="164">
        <v>3</v>
      </c>
      <c r="P18" s="136">
        <f t="shared" si="1"/>
        <v>10</v>
      </c>
      <c r="Q18" s="136">
        <f t="shared" si="2"/>
        <v>35</v>
      </c>
      <c r="R18" s="136">
        <f t="shared" si="3"/>
        <v>45</v>
      </c>
    </row>
    <row r="19" spans="1:18" ht="27.75">
      <c r="A19" s="298"/>
      <c r="B19" s="298"/>
      <c r="C19" s="135" t="s">
        <v>7</v>
      </c>
      <c r="D19" s="137">
        <v>1</v>
      </c>
      <c r="E19" s="137">
        <v>0</v>
      </c>
      <c r="F19" s="137">
        <v>6</v>
      </c>
      <c r="G19" s="137">
        <v>0</v>
      </c>
      <c r="H19" s="137">
        <v>8</v>
      </c>
      <c r="I19" s="137">
        <v>4</v>
      </c>
      <c r="J19" s="189">
        <v>2</v>
      </c>
      <c r="K19" s="189">
        <v>2</v>
      </c>
      <c r="L19" s="137">
        <v>1</v>
      </c>
      <c r="M19" s="137">
        <v>0</v>
      </c>
      <c r="N19" s="137">
        <v>3</v>
      </c>
      <c r="O19" s="137">
        <v>3</v>
      </c>
      <c r="P19" s="136">
        <f t="shared" si="1"/>
        <v>21</v>
      </c>
      <c r="Q19" s="136">
        <f t="shared" si="2"/>
        <v>9</v>
      </c>
      <c r="R19" s="136">
        <f t="shared" si="3"/>
        <v>30</v>
      </c>
    </row>
    <row r="20" spans="1:18" ht="27.75">
      <c r="A20" s="298"/>
      <c r="B20" s="298"/>
      <c r="C20" s="139" t="s">
        <v>222</v>
      </c>
      <c r="D20" s="140">
        <f t="shared" ref="D20:O20" si="6">SUM(D16:D19)</f>
        <v>16</v>
      </c>
      <c r="E20" s="140">
        <f t="shared" si="6"/>
        <v>8</v>
      </c>
      <c r="F20" s="140">
        <f t="shared" si="6"/>
        <v>12</v>
      </c>
      <c r="G20" s="140">
        <f t="shared" si="6"/>
        <v>6</v>
      </c>
      <c r="H20" s="140">
        <f t="shared" si="6"/>
        <v>34</v>
      </c>
      <c r="I20" s="140">
        <f t="shared" si="6"/>
        <v>30</v>
      </c>
      <c r="J20" s="140">
        <f t="shared" si="6"/>
        <v>54</v>
      </c>
      <c r="K20" s="140">
        <f t="shared" si="6"/>
        <v>42</v>
      </c>
      <c r="L20" s="140">
        <f t="shared" si="6"/>
        <v>11</v>
      </c>
      <c r="M20" s="140">
        <f t="shared" si="6"/>
        <v>11</v>
      </c>
      <c r="N20" s="140">
        <f t="shared" si="6"/>
        <v>18</v>
      </c>
      <c r="O20" s="140">
        <f t="shared" si="6"/>
        <v>41</v>
      </c>
      <c r="P20" s="136">
        <f t="shared" si="1"/>
        <v>145</v>
      </c>
      <c r="Q20" s="136">
        <f t="shared" si="2"/>
        <v>138</v>
      </c>
      <c r="R20" s="136">
        <f t="shared" si="3"/>
        <v>283</v>
      </c>
    </row>
    <row r="21" spans="1:18" ht="27.75">
      <c r="A21" s="297" t="s">
        <v>11</v>
      </c>
      <c r="B21" s="297"/>
      <c r="C21" s="141" t="s">
        <v>4</v>
      </c>
      <c r="D21" s="125">
        <v>24</v>
      </c>
      <c r="E21" s="125">
        <v>1</v>
      </c>
      <c r="F21" s="125">
        <v>42</v>
      </c>
      <c r="G21" s="125">
        <v>4</v>
      </c>
      <c r="H21" s="125">
        <v>44</v>
      </c>
      <c r="I21" s="125">
        <v>8</v>
      </c>
      <c r="J21" s="125">
        <v>18</v>
      </c>
      <c r="K21" s="125">
        <v>15</v>
      </c>
      <c r="L21" s="125">
        <v>0</v>
      </c>
      <c r="M21" s="125">
        <v>0</v>
      </c>
      <c r="N21" s="125">
        <v>33</v>
      </c>
      <c r="O21" s="125">
        <v>76</v>
      </c>
      <c r="P21" s="136">
        <f t="shared" si="1"/>
        <v>161</v>
      </c>
      <c r="Q21" s="136">
        <f t="shared" si="2"/>
        <v>104</v>
      </c>
      <c r="R21" s="136">
        <f t="shared" si="3"/>
        <v>265</v>
      </c>
    </row>
    <row r="22" spans="1:18" ht="27.75">
      <c r="A22" s="297"/>
      <c r="B22" s="297"/>
      <c r="C22" s="141" t="s">
        <v>5</v>
      </c>
      <c r="D22" s="157">
        <v>20</v>
      </c>
      <c r="E22" s="157">
        <v>2</v>
      </c>
      <c r="F22" s="157">
        <v>15</v>
      </c>
      <c r="G22" s="157">
        <v>1</v>
      </c>
      <c r="H22" s="157">
        <v>26</v>
      </c>
      <c r="I22" s="157">
        <v>3</v>
      </c>
      <c r="J22" s="157">
        <v>19</v>
      </c>
      <c r="K22" s="157">
        <v>4</v>
      </c>
      <c r="L22" s="157">
        <v>0</v>
      </c>
      <c r="M22" s="157">
        <v>0</v>
      </c>
      <c r="N22" s="157">
        <v>12</v>
      </c>
      <c r="O22" s="157">
        <v>45</v>
      </c>
      <c r="P22" s="136">
        <f t="shared" si="1"/>
        <v>92</v>
      </c>
      <c r="Q22" s="136">
        <f t="shared" si="2"/>
        <v>55</v>
      </c>
      <c r="R22" s="136">
        <f t="shared" si="3"/>
        <v>147</v>
      </c>
    </row>
    <row r="23" spans="1:18" ht="27.75">
      <c r="A23" s="297"/>
      <c r="B23" s="297"/>
      <c r="C23" s="141" t="s">
        <v>6</v>
      </c>
      <c r="D23" s="164">
        <v>19</v>
      </c>
      <c r="E23" s="164">
        <v>3</v>
      </c>
      <c r="F23" s="164">
        <v>29</v>
      </c>
      <c r="G23" s="164">
        <v>4</v>
      </c>
      <c r="H23" s="164">
        <v>27</v>
      </c>
      <c r="I23" s="164">
        <v>12</v>
      </c>
      <c r="J23" s="164">
        <v>27</v>
      </c>
      <c r="K23" s="164">
        <v>21</v>
      </c>
      <c r="L23" s="174"/>
      <c r="M23" s="174"/>
      <c r="N23" s="164">
        <v>38</v>
      </c>
      <c r="O23" s="164">
        <v>87</v>
      </c>
      <c r="P23" s="136">
        <f t="shared" si="1"/>
        <v>140</v>
      </c>
      <c r="Q23" s="136">
        <f t="shared" si="2"/>
        <v>127</v>
      </c>
      <c r="R23" s="136">
        <f t="shared" si="3"/>
        <v>267</v>
      </c>
    </row>
    <row r="24" spans="1:18" ht="27.75">
      <c r="A24" s="297"/>
      <c r="B24" s="297"/>
      <c r="C24" s="141" t="s">
        <v>7</v>
      </c>
      <c r="D24" s="137">
        <v>28</v>
      </c>
      <c r="E24" s="137">
        <v>0</v>
      </c>
      <c r="F24" s="137">
        <v>33</v>
      </c>
      <c r="G24" s="137">
        <v>2</v>
      </c>
      <c r="H24" s="137">
        <v>27</v>
      </c>
      <c r="I24" s="137">
        <v>2</v>
      </c>
      <c r="J24" s="189">
        <v>7</v>
      </c>
      <c r="K24" s="189">
        <v>3</v>
      </c>
      <c r="L24" s="137">
        <v>0</v>
      </c>
      <c r="M24" s="137">
        <v>0</v>
      </c>
      <c r="N24" s="137">
        <v>24</v>
      </c>
      <c r="O24" s="137">
        <v>73</v>
      </c>
      <c r="P24" s="136">
        <f t="shared" si="1"/>
        <v>119</v>
      </c>
      <c r="Q24" s="136">
        <f t="shared" si="2"/>
        <v>80</v>
      </c>
      <c r="R24" s="136">
        <f t="shared" si="3"/>
        <v>199</v>
      </c>
    </row>
    <row r="25" spans="1:18" ht="27.75">
      <c r="A25" s="297"/>
      <c r="B25" s="297"/>
      <c r="C25" s="141" t="s">
        <v>30</v>
      </c>
      <c r="D25" s="168">
        <v>0</v>
      </c>
      <c r="E25" s="168">
        <v>0</v>
      </c>
      <c r="F25" s="168">
        <v>0</v>
      </c>
      <c r="G25" s="168">
        <v>0</v>
      </c>
      <c r="H25" s="168">
        <v>0</v>
      </c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9</v>
      </c>
      <c r="O25" s="168">
        <v>6</v>
      </c>
      <c r="P25" s="136">
        <f t="shared" si="1"/>
        <v>9</v>
      </c>
      <c r="Q25" s="136">
        <f t="shared" si="2"/>
        <v>6</v>
      </c>
      <c r="R25" s="136">
        <f t="shared" si="3"/>
        <v>15</v>
      </c>
    </row>
    <row r="26" spans="1:18" ht="27.75">
      <c r="A26" s="297"/>
      <c r="B26" s="297"/>
      <c r="C26" s="139" t="s">
        <v>222</v>
      </c>
      <c r="D26" s="140">
        <f t="shared" ref="D26:O26" si="7">SUM(D21:D25)</f>
        <v>91</v>
      </c>
      <c r="E26" s="140">
        <f t="shared" si="7"/>
        <v>6</v>
      </c>
      <c r="F26" s="140">
        <f t="shared" si="7"/>
        <v>119</v>
      </c>
      <c r="G26" s="140">
        <f t="shared" si="7"/>
        <v>11</v>
      </c>
      <c r="H26" s="140">
        <f t="shared" si="7"/>
        <v>124</v>
      </c>
      <c r="I26" s="140">
        <f t="shared" si="7"/>
        <v>25</v>
      </c>
      <c r="J26" s="140">
        <f t="shared" si="7"/>
        <v>71</v>
      </c>
      <c r="K26" s="140">
        <f t="shared" si="7"/>
        <v>43</v>
      </c>
      <c r="L26" s="140">
        <f t="shared" si="7"/>
        <v>0</v>
      </c>
      <c r="M26" s="140">
        <f t="shared" si="7"/>
        <v>0</v>
      </c>
      <c r="N26" s="140">
        <f t="shared" si="7"/>
        <v>116</v>
      </c>
      <c r="O26" s="140">
        <f t="shared" si="7"/>
        <v>287</v>
      </c>
      <c r="P26" s="136">
        <f t="shared" si="1"/>
        <v>521</v>
      </c>
      <c r="Q26" s="136">
        <f t="shared" si="2"/>
        <v>372</v>
      </c>
      <c r="R26" s="136">
        <f t="shared" si="3"/>
        <v>893</v>
      </c>
    </row>
    <row r="27" spans="1:18" ht="27.75">
      <c r="A27" s="297" t="s">
        <v>235</v>
      </c>
      <c r="B27" s="297"/>
      <c r="C27" s="141" t="s">
        <v>31</v>
      </c>
      <c r="D27" s="138">
        <v>0</v>
      </c>
      <c r="E27" s="138">
        <v>0</v>
      </c>
      <c r="F27" s="138">
        <v>0</v>
      </c>
      <c r="G27" s="138">
        <v>0</v>
      </c>
      <c r="H27" s="138">
        <v>2</v>
      </c>
      <c r="I27" s="138">
        <v>0</v>
      </c>
      <c r="J27" s="138">
        <v>17</v>
      </c>
      <c r="K27" s="138">
        <v>0</v>
      </c>
      <c r="L27" s="138">
        <v>17</v>
      </c>
      <c r="M27" s="138">
        <v>2</v>
      </c>
      <c r="N27" s="138">
        <v>3</v>
      </c>
      <c r="O27" s="138">
        <v>11</v>
      </c>
      <c r="P27" s="136">
        <f t="shared" si="1"/>
        <v>39</v>
      </c>
      <c r="Q27" s="136">
        <f t="shared" si="2"/>
        <v>13</v>
      </c>
      <c r="R27" s="136">
        <f t="shared" si="3"/>
        <v>52</v>
      </c>
    </row>
    <row r="28" spans="1:18" ht="27.75">
      <c r="A28" s="297" t="s">
        <v>13</v>
      </c>
      <c r="B28" s="297"/>
      <c r="C28" s="141" t="s">
        <v>4</v>
      </c>
      <c r="D28" s="125">
        <v>11</v>
      </c>
      <c r="E28" s="125">
        <v>1</v>
      </c>
      <c r="F28" s="125">
        <v>10</v>
      </c>
      <c r="G28" s="125">
        <v>5</v>
      </c>
      <c r="H28" s="125">
        <v>5</v>
      </c>
      <c r="I28" s="125">
        <v>4</v>
      </c>
      <c r="J28" s="125">
        <v>12</v>
      </c>
      <c r="K28" s="125">
        <v>12</v>
      </c>
      <c r="L28" s="125">
        <v>6</v>
      </c>
      <c r="M28" s="125">
        <v>5</v>
      </c>
      <c r="N28" s="125">
        <v>19</v>
      </c>
      <c r="O28" s="125">
        <v>18</v>
      </c>
      <c r="P28" s="136">
        <f t="shared" si="1"/>
        <v>63</v>
      </c>
      <c r="Q28" s="136">
        <f t="shared" si="2"/>
        <v>45</v>
      </c>
      <c r="R28" s="136">
        <f t="shared" si="3"/>
        <v>108</v>
      </c>
    </row>
    <row r="29" spans="1:18" ht="27.75">
      <c r="A29" s="297"/>
      <c r="B29" s="297"/>
      <c r="C29" s="141" t="s">
        <v>5</v>
      </c>
      <c r="D29" s="156">
        <v>10</v>
      </c>
      <c r="E29" s="156">
        <v>2</v>
      </c>
      <c r="F29" s="156">
        <v>7</v>
      </c>
      <c r="G29" s="156">
        <v>4</v>
      </c>
      <c r="H29" s="156">
        <v>7</v>
      </c>
      <c r="I29" s="156">
        <v>2</v>
      </c>
      <c r="J29" s="157">
        <v>3</v>
      </c>
      <c r="K29" s="157">
        <v>1</v>
      </c>
      <c r="L29" s="156">
        <v>0</v>
      </c>
      <c r="M29" s="156">
        <v>0</v>
      </c>
      <c r="N29" s="156">
        <v>8</v>
      </c>
      <c r="O29" s="156">
        <v>22</v>
      </c>
      <c r="P29" s="136">
        <f t="shared" si="1"/>
        <v>35</v>
      </c>
      <c r="Q29" s="136">
        <f t="shared" si="2"/>
        <v>31</v>
      </c>
      <c r="R29" s="136">
        <f t="shared" si="3"/>
        <v>66</v>
      </c>
    </row>
    <row r="30" spans="1:18" ht="27.75">
      <c r="A30" s="297"/>
      <c r="B30" s="297"/>
      <c r="C30" s="141" t="s">
        <v>6</v>
      </c>
      <c r="D30" s="164">
        <v>3</v>
      </c>
      <c r="E30" s="164">
        <v>0</v>
      </c>
      <c r="F30" s="164">
        <v>7</v>
      </c>
      <c r="G30" s="164">
        <v>1</v>
      </c>
      <c r="H30" s="164">
        <v>9</v>
      </c>
      <c r="I30" s="164">
        <v>8</v>
      </c>
      <c r="J30" s="164">
        <v>13</v>
      </c>
      <c r="K30" s="164">
        <v>12</v>
      </c>
      <c r="L30" s="174"/>
      <c r="M30" s="174"/>
      <c r="N30" s="164">
        <v>2</v>
      </c>
      <c r="O30" s="164">
        <v>25</v>
      </c>
      <c r="P30" s="136">
        <f t="shared" si="1"/>
        <v>34</v>
      </c>
      <c r="Q30" s="136">
        <f t="shared" si="2"/>
        <v>46</v>
      </c>
      <c r="R30" s="136">
        <f t="shared" si="3"/>
        <v>80</v>
      </c>
    </row>
    <row r="31" spans="1:18" ht="27.75">
      <c r="A31" s="297"/>
      <c r="B31" s="297"/>
      <c r="C31" s="135" t="s">
        <v>7</v>
      </c>
      <c r="D31" s="137">
        <v>8</v>
      </c>
      <c r="E31" s="137">
        <v>0</v>
      </c>
      <c r="F31" s="137">
        <v>12</v>
      </c>
      <c r="G31" s="137">
        <v>0</v>
      </c>
      <c r="H31" s="137">
        <v>7</v>
      </c>
      <c r="I31" s="137">
        <v>4</v>
      </c>
      <c r="J31" s="189">
        <v>1</v>
      </c>
      <c r="K31" s="189"/>
      <c r="L31" s="137">
        <v>0</v>
      </c>
      <c r="M31" s="137">
        <v>0</v>
      </c>
      <c r="N31" s="137">
        <v>5</v>
      </c>
      <c r="O31" s="137">
        <v>20</v>
      </c>
      <c r="P31" s="136">
        <f t="shared" si="1"/>
        <v>33</v>
      </c>
      <c r="Q31" s="136">
        <f t="shared" si="2"/>
        <v>24</v>
      </c>
      <c r="R31" s="136">
        <f t="shared" si="3"/>
        <v>57</v>
      </c>
    </row>
    <row r="32" spans="1:18" ht="27.75">
      <c r="A32" s="297"/>
      <c r="B32" s="297"/>
      <c r="C32" s="139" t="s">
        <v>222</v>
      </c>
      <c r="D32" s="140">
        <f t="shared" ref="D32:O32" si="8">SUM(D28:D31)</f>
        <v>32</v>
      </c>
      <c r="E32" s="140">
        <f t="shared" si="8"/>
        <v>3</v>
      </c>
      <c r="F32" s="140">
        <f t="shared" si="8"/>
        <v>36</v>
      </c>
      <c r="G32" s="140">
        <f t="shared" si="8"/>
        <v>10</v>
      </c>
      <c r="H32" s="140">
        <f t="shared" si="8"/>
        <v>28</v>
      </c>
      <c r="I32" s="140">
        <f t="shared" si="8"/>
        <v>18</v>
      </c>
      <c r="J32" s="140">
        <f t="shared" si="8"/>
        <v>29</v>
      </c>
      <c r="K32" s="140">
        <f t="shared" si="8"/>
        <v>25</v>
      </c>
      <c r="L32" s="140">
        <f t="shared" si="8"/>
        <v>6</v>
      </c>
      <c r="M32" s="140">
        <f t="shared" si="8"/>
        <v>5</v>
      </c>
      <c r="N32" s="140">
        <f t="shared" si="8"/>
        <v>34</v>
      </c>
      <c r="O32" s="140">
        <f t="shared" si="8"/>
        <v>85</v>
      </c>
      <c r="P32" s="136">
        <f t="shared" si="1"/>
        <v>165</v>
      </c>
      <c r="Q32" s="136">
        <f t="shared" si="2"/>
        <v>146</v>
      </c>
      <c r="R32" s="136">
        <f t="shared" si="3"/>
        <v>311</v>
      </c>
    </row>
    <row r="33" spans="1:18" ht="27.75">
      <c r="A33" s="297" t="s">
        <v>426</v>
      </c>
      <c r="B33" s="297"/>
      <c r="C33" s="141" t="s">
        <v>4</v>
      </c>
      <c r="D33" s="125">
        <v>58</v>
      </c>
      <c r="E33" s="125">
        <v>0</v>
      </c>
      <c r="F33" s="125">
        <v>44</v>
      </c>
      <c r="G33" s="125">
        <v>2</v>
      </c>
      <c r="H33" s="125">
        <v>91</v>
      </c>
      <c r="I33" s="125">
        <v>13</v>
      </c>
      <c r="J33" s="125">
        <v>33</v>
      </c>
      <c r="K33" s="125">
        <v>18</v>
      </c>
      <c r="L33" s="125">
        <v>0</v>
      </c>
      <c r="M33" s="125">
        <v>0</v>
      </c>
      <c r="N33" s="125">
        <v>120</v>
      </c>
      <c r="O33" s="125">
        <v>138</v>
      </c>
      <c r="P33" s="136">
        <f t="shared" si="1"/>
        <v>346</v>
      </c>
      <c r="Q33" s="136">
        <f t="shared" si="2"/>
        <v>171</v>
      </c>
      <c r="R33" s="136">
        <f t="shared" si="3"/>
        <v>517</v>
      </c>
    </row>
    <row r="34" spans="1:18" ht="27.75">
      <c r="A34" s="297"/>
      <c r="B34" s="297"/>
      <c r="C34" s="141" t="s">
        <v>5</v>
      </c>
      <c r="D34" s="157">
        <v>33</v>
      </c>
      <c r="E34" s="157">
        <v>0</v>
      </c>
      <c r="F34" s="157">
        <v>52</v>
      </c>
      <c r="G34" s="157">
        <v>6</v>
      </c>
      <c r="H34" s="157">
        <v>60</v>
      </c>
      <c r="I34" s="157">
        <v>11</v>
      </c>
      <c r="J34" s="157">
        <v>36</v>
      </c>
      <c r="K34" s="157">
        <v>43</v>
      </c>
      <c r="L34" s="157">
        <v>0</v>
      </c>
      <c r="M34" s="157">
        <v>0</v>
      </c>
      <c r="N34" s="157">
        <v>52</v>
      </c>
      <c r="O34" s="157">
        <v>59</v>
      </c>
      <c r="P34" s="136">
        <f t="shared" si="1"/>
        <v>233</v>
      </c>
      <c r="Q34" s="136">
        <f t="shared" si="2"/>
        <v>119</v>
      </c>
      <c r="R34" s="136">
        <f t="shared" si="3"/>
        <v>352</v>
      </c>
    </row>
    <row r="35" spans="1:18" ht="27.75">
      <c r="A35" s="297"/>
      <c r="B35" s="297"/>
      <c r="C35" s="141" t="s">
        <v>6</v>
      </c>
      <c r="D35" s="164">
        <v>39</v>
      </c>
      <c r="E35" s="164">
        <v>0</v>
      </c>
      <c r="F35" s="164">
        <v>33</v>
      </c>
      <c r="G35" s="164">
        <v>6</v>
      </c>
      <c r="H35" s="164">
        <v>37</v>
      </c>
      <c r="I35" s="164">
        <v>14</v>
      </c>
      <c r="J35" s="164">
        <v>42</v>
      </c>
      <c r="K35" s="164">
        <v>26</v>
      </c>
      <c r="L35" s="174"/>
      <c r="M35" s="174"/>
      <c r="N35" s="164">
        <v>90</v>
      </c>
      <c r="O35" s="164">
        <v>133</v>
      </c>
      <c r="P35" s="136">
        <f t="shared" si="1"/>
        <v>241</v>
      </c>
      <c r="Q35" s="136">
        <f t="shared" si="2"/>
        <v>179</v>
      </c>
      <c r="R35" s="136">
        <f t="shared" si="3"/>
        <v>420</v>
      </c>
    </row>
    <row r="36" spans="1:18" ht="27.75">
      <c r="A36" s="297"/>
      <c r="B36" s="297"/>
      <c r="C36" s="141" t="s">
        <v>7</v>
      </c>
      <c r="D36" s="137">
        <v>21</v>
      </c>
      <c r="E36" s="137">
        <v>0</v>
      </c>
      <c r="F36" s="137">
        <v>25</v>
      </c>
      <c r="G36" s="137">
        <v>0</v>
      </c>
      <c r="H36" s="137">
        <v>39</v>
      </c>
      <c r="I36" s="137">
        <v>6</v>
      </c>
      <c r="J36" s="189">
        <v>9</v>
      </c>
      <c r="K36" s="189">
        <v>1</v>
      </c>
      <c r="L36" s="137">
        <v>1</v>
      </c>
      <c r="M36" s="137">
        <v>0</v>
      </c>
      <c r="N36" s="137">
        <v>91</v>
      </c>
      <c r="O36" s="137">
        <v>44</v>
      </c>
      <c r="P36" s="136">
        <f t="shared" si="1"/>
        <v>186</v>
      </c>
      <c r="Q36" s="136">
        <f t="shared" si="2"/>
        <v>51</v>
      </c>
      <c r="R36" s="136">
        <f t="shared" si="3"/>
        <v>237</v>
      </c>
    </row>
    <row r="37" spans="1:18" ht="27.75">
      <c r="A37" s="297"/>
      <c r="B37" s="297"/>
      <c r="C37" s="141" t="s">
        <v>8</v>
      </c>
      <c r="D37" s="168">
        <v>0</v>
      </c>
      <c r="E37" s="168">
        <v>0</v>
      </c>
      <c r="F37" s="168">
        <v>0</v>
      </c>
      <c r="G37" s="168">
        <v>0</v>
      </c>
      <c r="H37" s="168">
        <v>0</v>
      </c>
      <c r="I37" s="168">
        <v>0</v>
      </c>
      <c r="J37" s="168">
        <v>0</v>
      </c>
      <c r="K37" s="168">
        <v>0</v>
      </c>
      <c r="L37" s="168">
        <v>0</v>
      </c>
      <c r="M37" s="168">
        <v>0</v>
      </c>
      <c r="N37" s="168">
        <v>11</v>
      </c>
      <c r="O37" s="168">
        <v>0</v>
      </c>
      <c r="P37" s="136">
        <f t="shared" si="1"/>
        <v>11</v>
      </c>
      <c r="Q37" s="136">
        <f t="shared" si="2"/>
        <v>0</v>
      </c>
      <c r="R37" s="136">
        <f t="shared" si="3"/>
        <v>11</v>
      </c>
    </row>
    <row r="38" spans="1:18" ht="27.75">
      <c r="A38" s="297"/>
      <c r="B38" s="297"/>
      <c r="C38" s="139" t="s">
        <v>222</v>
      </c>
      <c r="D38" s="140">
        <f t="shared" ref="D38:O38" si="9">SUM(D33:D37)</f>
        <v>151</v>
      </c>
      <c r="E38" s="140">
        <f t="shared" si="9"/>
        <v>0</v>
      </c>
      <c r="F38" s="140">
        <f t="shared" si="9"/>
        <v>154</v>
      </c>
      <c r="G38" s="140">
        <f t="shared" si="9"/>
        <v>14</v>
      </c>
      <c r="H38" s="140">
        <f t="shared" si="9"/>
        <v>227</v>
      </c>
      <c r="I38" s="140">
        <f t="shared" si="9"/>
        <v>44</v>
      </c>
      <c r="J38" s="140">
        <f t="shared" si="9"/>
        <v>120</v>
      </c>
      <c r="K38" s="140">
        <f t="shared" si="9"/>
        <v>88</v>
      </c>
      <c r="L38" s="140">
        <f t="shared" si="9"/>
        <v>1</v>
      </c>
      <c r="M38" s="140">
        <f t="shared" si="9"/>
        <v>0</v>
      </c>
      <c r="N38" s="140">
        <f t="shared" si="9"/>
        <v>364</v>
      </c>
      <c r="O38" s="140">
        <f t="shared" si="9"/>
        <v>374</v>
      </c>
      <c r="P38" s="136">
        <f t="shared" si="1"/>
        <v>1017</v>
      </c>
      <c r="Q38" s="136">
        <f t="shared" si="2"/>
        <v>520</v>
      </c>
      <c r="R38" s="136">
        <f t="shared" si="3"/>
        <v>1537</v>
      </c>
    </row>
    <row r="39" spans="1:18" ht="27.75">
      <c r="A39" s="297" t="s">
        <v>140</v>
      </c>
      <c r="B39" s="297"/>
      <c r="C39" s="141" t="s">
        <v>4</v>
      </c>
      <c r="D39" s="125">
        <v>2</v>
      </c>
      <c r="E39" s="125">
        <v>0</v>
      </c>
      <c r="F39" s="125">
        <v>5</v>
      </c>
      <c r="G39" s="125">
        <v>2</v>
      </c>
      <c r="H39" s="125">
        <v>6</v>
      </c>
      <c r="I39" s="125">
        <v>2</v>
      </c>
      <c r="J39" s="125">
        <v>25</v>
      </c>
      <c r="K39" s="125">
        <v>20</v>
      </c>
      <c r="L39" s="125">
        <v>0</v>
      </c>
      <c r="M39" s="125">
        <v>0</v>
      </c>
      <c r="N39" s="125">
        <v>12</v>
      </c>
      <c r="O39" s="125">
        <v>19</v>
      </c>
      <c r="P39" s="136">
        <f t="shared" si="1"/>
        <v>50</v>
      </c>
      <c r="Q39" s="136">
        <f t="shared" si="2"/>
        <v>43</v>
      </c>
      <c r="R39" s="136">
        <f t="shared" si="3"/>
        <v>93</v>
      </c>
    </row>
    <row r="40" spans="1:18" ht="27.75">
      <c r="A40" s="297"/>
      <c r="B40" s="297"/>
      <c r="C40" s="135" t="s">
        <v>5</v>
      </c>
      <c r="D40" s="157">
        <v>1</v>
      </c>
      <c r="E40" s="157">
        <v>0</v>
      </c>
      <c r="F40" s="157">
        <v>6</v>
      </c>
      <c r="G40" s="157">
        <v>1</v>
      </c>
      <c r="H40" s="157">
        <v>8</v>
      </c>
      <c r="I40" s="157">
        <v>1</v>
      </c>
      <c r="J40" s="157">
        <v>17</v>
      </c>
      <c r="K40" s="157">
        <v>18</v>
      </c>
      <c r="L40" s="156">
        <v>0</v>
      </c>
      <c r="M40" s="156">
        <v>0</v>
      </c>
      <c r="N40" s="156">
        <v>9</v>
      </c>
      <c r="O40" s="156">
        <v>16</v>
      </c>
      <c r="P40" s="136">
        <f t="shared" si="1"/>
        <v>41</v>
      </c>
      <c r="Q40" s="136">
        <f t="shared" si="2"/>
        <v>36</v>
      </c>
      <c r="R40" s="136">
        <f t="shared" si="3"/>
        <v>77</v>
      </c>
    </row>
    <row r="41" spans="1:18" ht="27.75">
      <c r="A41" s="297"/>
      <c r="B41" s="297"/>
      <c r="C41" s="135" t="s">
        <v>6</v>
      </c>
      <c r="D41" s="164">
        <v>2</v>
      </c>
      <c r="E41" s="164">
        <v>0</v>
      </c>
      <c r="F41" s="164">
        <v>0</v>
      </c>
      <c r="G41" s="164">
        <v>0</v>
      </c>
      <c r="H41" s="164">
        <v>9</v>
      </c>
      <c r="I41" s="164">
        <v>0</v>
      </c>
      <c r="J41" s="164">
        <v>17</v>
      </c>
      <c r="K41" s="164">
        <v>9</v>
      </c>
      <c r="L41" s="174"/>
      <c r="M41" s="174"/>
      <c r="N41" s="164">
        <v>22</v>
      </c>
      <c r="O41" s="164">
        <v>24</v>
      </c>
      <c r="P41" s="136">
        <f t="shared" si="1"/>
        <v>50</v>
      </c>
      <c r="Q41" s="136">
        <f t="shared" si="2"/>
        <v>33</v>
      </c>
      <c r="R41" s="136">
        <f t="shared" si="3"/>
        <v>83</v>
      </c>
    </row>
    <row r="42" spans="1:18" ht="27.75">
      <c r="A42" s="297"/>
      <c r="B42" s="297"/>
      <c r="C42" s="135" t="s">
        <v>7</v>
      </c>
      <c r="D42" s="137">
        <v>1</v>
      </c>
      <c r="E42" s="137">
        <v>0</v>
      </c>
      <c r="F42" s="137">
        <v>5</v>
      </c>
      <c r="G42" s="137">
        <v>2</v>
      </c>
      <c r="H42" s="137">
        <v>12</v>
      </c>
      <c r="I42" s="137">
        <v>2</v>
      </c>
      <c r="J42" s="189">
        <v>2</v>
      </c>
      <c r="K42" s="189">
        <v>1</v>
      </c>
      <c r="L42" s="137">
        <v>1</v>
      </c>
      <c r="M42" s="137">
        <v>0</v>
      </c>
      <c r="N42" s="137">
        <v>13</v>
      </c>
      <c r="O42" s="137">
        <v>18</v>
      </c>
      <c r="P42" s="136">
        <f t="shared" si="1"/>
        <v>34</v>
      </c>
      <c r="Q42" s="136">
        <f t="shared" si="2"/>
        <v>23</v>
      </c>
      <c r="R42" s="136">
        <f t="shared" si="3"/>
        <v>57</v>
      </c>
    </row>
    <row r="43" spans="1:18" ht="27.75">
      <c r="A43" s="297"/>
      <c r="B43" s="297"/>
      <c r="C43" s="139" t="s">
        <v>222</v>
      </c>
      <c r="D43" s="140">
        <f t="shared" ref="D43:O43" si="10">SUM(D39:D42)</f>
        <v>6</v>
      </c>
      <c r="E43" s="140">
        <f t="shared" si="10"/>
        <v>0</v>
      </c>
      <c r="F43" s="140">
        <f t="shared" si="10"/>
        <v>16</v>
      </c>
      <c r="G43" s="140">
        <f t="shared" si="10"/>
        <v>5</v>
      </c>
      <c r="H43" s="140">
        <f t="shared" si="10"/>
        <v>35</v>
      </c>
      <c r="I43" s="140">
        <f t="shared" si="10"/>
        <v>5</v>
      </c>
      <c r="J43" s="140">
        <f t="shared" si="10"/>
        <v>61</v>
      </c>
      <c r="K43" s="140">
        <f t="shared" si="10"/>
        <v>48</v>
      </c>
      <c r="L43" s="140">
        <f t="shared" si="10"/>
        <v>1</v>
      </c>
      <c r="M43" s="140">
        <f t="shared" si="10"/>
        <v>0</v>
      </c>
      <c r="N43" s="140">
        <f t="shared" si="10"/>
        <v>56</v>
      </c>
      <c r="O43" s="140">
        <f t="shared" si="10"/>
        <v>77</v>
      </c>
      <c r="P43" s="136">
        <f t="shared" si="1"/>
        <v>175</v>
      </c>
      <c r="Q43" s="136">
        <f t="shared" si="2"/>
        <v>135</v>
      </c>
      <c r="R43" s="136">
        <f t="shared" si="3"/>
        <v>310</v>
      </c>
    </row>
    <row r="44" spans="1:18" ht="27.75">
      <c r="A44" s="298" t="s">
        <v>16</v>
      </c>
      <c r="B44" s="298"/>
      <c r="C44" s="135" t="s">
        <v>17</v>
      </c>
      <c r="D44" s="164">
        <v>1</v>
      </c>
      <c r="E44" s="164">
        <v>0</v>
      </c>
      <c r="F44" s="164">
        <v>2</v>
      </c>
      <c r="G44" s="164">
        <v>0</v>
      </c>
      <c r="H44" s="164">
        <v>4</v>
      </c>
      <c r="I44" s="164">
        <v>3</v>
      </c>
      <c r="J44" s="164">
        <v>1</v>
      </c>
      <c r="K44" s="164">
        <v>0</v>
      </c>
      <c r="L44" s="174"/>
      <c r="M44" s="174"/>
      <c r="N44" s="164">
        <v>10</v>
      </c>
      <c r="O44" s="164">
        <v>6</v>
      </c>
      <c r="P44" s="136">
        <f t="shared" si="1"/>
        <v>18</v>
      </c>
      <c r="Q44" s="136">
        <f t="shared" si="2"/>
        <v>9</v>
      </c>
      <c r="R44" s="136">
        <f t="shared" si="3"/>
        <v>27</v>
      </c>
    </row>
    <row r="45" spans="1:18" ht="27.75">
      <c r="A45" s="298" t="s">
        <v>18</v>
      </c>
      <c r="B45" s="298"/>
      <c r="C45" s="135" t="s">
        <v>5</v>
      </c>
      <c r="D45" s="156">
        <v>3</v>
      </c>
      <c r="E45" s="156">
        <v>5</v>
      </c>
      <c r="F45" s="156">
        <v>6</v>
      </c>
      <c r="G45" s="156">
        <v>0</v>
      </c>
      <c r="H45" s="156">
        <v>5</v>
      </c>
      <c r="I45" s="156">
        <v>1</v>
      </c>
      <c r="J45" s="157">
        <v>1</v>
      </c>
      <c r="K45" s="157">
        <v>0</v>
      </c>
      <c r="L45" s="156">
        <v>0</v>
      </c>
      <c r="M45" s="156">
        <v>0</v>
      </c>
      <c r="N45" s="156">
        <v>5</v>
      </c>
      <c r="O45" s="156">
        <v>19</v>
      </c>
      <c r="P45" s="136">
        <f t="shared" si="1"/>
        <v>20</v>
      </c>
      <c r="Q45" s="136">
        <f t="shared" si="2"/>
        <v>25</v>
      </c>
      <c r="R45" s="136">
        <f t="shared" si="3"/>
        <v>45</v>
      </c>
    </row>
    <row r="46" spans="1:18" ht="27.75">
      <c r="A46" s="298"/>
      <c r="B46" s="298"/>
      <c r="C46" s="135" t="s">
        <v>17</v>
      </c>
      <c r="D46" s="164">
        <v>7</v>
      </c>
      <c r="E46" s="164">
        <v>0</v>
      </c>
      <c r="F46" s="164">
        <v>7</v>
      </c>
      <c r="G46" s="164">
        <v>0</v>
      </c>
      <c r="H46" s="164">
        <v>11</v>
      </c>
      <c r="I46" s="164">
        <v>3</v>
      </c>
      <c r="J46" s="164">
        <v>14</v>
      </c>
      <c r="K46" s="164">
        <v>5</v>
      </c>
      <c r="L46" s="174"/>
      <c r="M46" s="174"/>
      <c r="N46" s="164">
        <v>24</v>
      </c>
      <c r="O46" s="164">
        <v>32</v>
      </c>
      <c r="P46" s="136">
        <f t="shared" si="1"/>
        <v>63</v>
      </c>
      <c r="Q46" s="136">
        <f t="shared" si="2"/>
        <v>40</v>
      </c>
      <c r="R46" s="136">
        <f t="shared" si="3"/>
        <v>103</v>
      </c>
    </row>
    <row r="47" spans="1:18" ht="27.75">
      <c r="A47" s="298"/>
      <c r="B47" s="298"/>
      <c r="C47" s="139" t="s">
        <v>222</v>
      </c>
      <c r="D47" s="82">
        <f t="shared" ref="D47:O47" si="11">SUM(D45:D46)</f>
        <v>10</v>
      </c>
      <c r="E47" s="82">
        <f t="shared" si="11"/>
        <v>5</v>
      </c>
      <c r="F47" s="82">
        <f t="shared" si="11"/>
        <v>13</v>
      </c>
      <c r="G47" s="82">
        <f t="shared" si="11"/>
        <v>0</v>
      </c>
      <c r="H47" s="82">
        <f t="shared" si="11"/>
        <v>16</v>
      </c>
      <c r="I47" s="82">
        <f t="shared" si="11"/>
        <v>4</v>
      </c>
      <c r="J47" s="82">
        <f t="shared" si="11"/>
        <v>15</v>
      </c>
      <c r="K47" s="82">
        <f t="shared" si="11"/>
        <v>5</v>
      </c>
      <c r="L47" s="82">
        <f t="shared" si="11"/>
        <v>0</v>
      </c>
      <c r="M47" s="82">
        <f t="shared" si="11"/>
        <v>0</v>
      </c>
      <c r="N47" s="82">
        <f t="shared" si="11"/>
        <v>29</v>
      </c>
      <c r="O47" s="82">
        <f t="shared" si="11"/>
        <v>51</v>
      </c>
      <c r="P47" s="136">
        <f t="shared" si="1"/>
        <v>83</v>
      </c>
      <c r="Q47" s="136">
        <f t="shared" si="2"/>
        <v>65</v>
      </c>
      <c r="R47" s="136">
        <f t="shared" si="3"/>
        <v>148</v>
      </c>
    </row>
    <row r="48" spans="1:18" ht="27.75">
      <c r="A48" s="297" t="s">
        <v>19</v>
      </c>
      <c r="B48" s="297"/>
      <c r="C48" s="141" t="s">
        <v>7</v>
      </c>
      <c r="D48" s="137">
        <v>41</v>
      </c>
      <c r="E48" s="137">
        <v>1</v>
      </c>
      <c r="F48" s="137">
        <v>38</v>
      </c>
      <c r="G48" s="137">
        <v>2</v>
      </c>
      <c r="H48" s="137">
        <v>26</v>
      </c>
      <c r="I48" s="137">
        <v>8</v>
      </c>
      <c r="J48" s="189">
        <v>13</v>
      </c>
      <c r="K48" s="189">
        <v>4</v>
      </c>
      <c r="L48" s="137">
        <v>2</v>
      </c>
      <c r="M48" s="137">
        <v>0</v>
      </c>
      <c r="N48" s="137">
        <v>36</v>
      </c>
      <c r="O48" s="137">
        <v>72</v>
      </c>
      <c r="P48" s="136">
        <f t="shared" si="1"/>
        <v>156</v>
      </c>
      <c r="Q48" s="136">
        <f t="shared" si="2"/>
        <v>87</v>
      </c>
      <c r="R48" s="136">
        <f t="shared" si="3"/>
        <v>243</v>
      </c>
    </row>
    <row r="49" spans="1:18" ht="27.75">
      <c r="A49" s="297"/>
      <c r="B49" s="297"/>
      <c r="C49" s="141" t="s">
        <v>8</v>
      </c>
      <c r="D49" s="142">
        <v>0</v>
      </c>
      <c r="E49" s="142">
        <v>0</v>
      </c>
      <c r="F49" s="142">
        <v>0</v>
      </c>
      <c r="G49" s="142">
        <v>0</v>
      </c>
      <c r="H49" s="142">
        <v>2</v>
      </c>
      <c r="I49" s="142">
        <v>0</v>
      </c>
      <c r="J49" s="142">
        <v>15</v>
      </c>
      <c r="K49" s="142">
        <v>0</v>
      </c>
      <c r="L49" s="142">
        <v>5</v>
      </c>
      <c r="M49" s="142">
        <v>2</v>
      </c>
      <c r="N49" s="142">
        <v>0</v>
      </c>
      <c r="O49" s="142">
        <v>11</v>
      </c>
      <c r="P49" s="136">
        <f t="shared" si="1"/>
        <v>22</v>
      </c>
      <c r="Q49" s="136">
        <f t="shared" si="2"/>
        <v>13</v>
      </c>
      <c r="R49" s="136">
        <f t="shared" si="3"/>
        <v>35</v>
      </c>
    </row>
    <row r="50" spans="1:18" ht="27.75">
      <c r="A50" s="297"/>
      <c r="B50" s="297"/>
      <c r="C50" s="139" t="s">
        <v>222</v>
      </c>
      <c r="D50" s="82">
        <f t="shared" ref="D50:O50" si="12">SUM(D48:D49)</f>
        <v>41</v>
      </c>
      <c r="E50" s="82">
        <f t="shared" si="12"/>
        <v>1</v>
      </c>
      <c r="F50" s="82">
        <f t="shared" si="12"/>
        <v>38</v>
      </c>
      <c r="G50" s="82">
        <f t="shared" si="12"/>
        <v>2</v>
      </c>
      <c r="H50" s="82">
        <f t="shared" si="12"/>
        <v>28</v>
      </c>
      <c r="I50" s="82">
        <f t="shared" si="12"/>
        <v>8</v>
      </c>
      <c r="J50" s="82">
        <f t="shared" si="12"/>
        <v>28</v>
      </c>
      <c r="K50" s="82">
        <f t="shared" si="12"/>
        <v>4</v>
      </c>
      <c r="L50" s="82">
        <f t="shared" si="12"/>
        <v>7</v>
      </c>
      <c r="M50" s="82">
        <f t="shared" si="12"/>
        <v>2</v>
      </c>
      <c r="N50" s="82">
        <f t="shared" si="12"/>
        <v>36</v>
      </c>
      <c r="O50" s="82">
        <f t="shared" si="12"/>
        <v>83</v>
      </c>
      <c r="P50" s="136">
        <f t="shared" si="1"/>
        <v>178</v>
      </c>
      <c r="Q50" s="136">
        <f t="shared" si="2"/>
        <v>100</v>
      </c>
      <c r="R50" s="136">
        <f t="shared" si="3"/>
        <v>278</v>
      </c>
    </row>
    <row r="51" spans="1:18" ht="27.75">
      <c r="A51" s="297" t="s">
        <v>427</v>
      </c>
      <c r="B51" s="297"/>
      <c r="C51" s="141" t="s">
        <v>4</v>
      </c>
      <c r="D51" s="125">
        <v>72</v>
      </c>
      <c r="E51" s="125">
        <v>2</v>
      </c>
      <c r="F51" s="125">
        <v>33</v>
      </c>
      <c r="G51" s="125">
        <v>4</v>
      </c>
      <c r="H51" s="125">
        <v>29</v>
      </c>
      <c r="I51" s="125">
        <v>19</v>
      </c>
      <c r="J51" s="125">
        <v>25</v>
      </c>
      <c r="K51" s="125">
        <v>7</v>
      </c>
      <c r="L51" s="125">
        <v>8</v>
      </c>
      <c r="M51" s="125">
        <v>6</v>
      </c>
      <c r="N51" s="125">
        <v>50</v>
      </c>
      <c r="O51" s="125">
        <v>89</v>
      </c>
      <c r="P51" s="136">
        <f t="shared" si="1"/>
        <v>217</v>
      </c>
      <c r="Q51" s="136">
        <f t="shared" si="2"/>
        <v>127</v>
      </c>
      <c r="R51" s="136">
        <f t="shared" si="3"/>
        <v>344</v>
      </c>
    </row>
    <row r="52" spans="1:18" ht="27.75">
      <c r="A52" s="297"/>
      <c r="B52" s="297"/>
      <c r="C52" s="135" t="s">
        <v>5</v>
      </c>
      <c r="D52" s="156">
        <v>50</v>
      </c>
      <c r="E52" s="156">
        <v>8</v>
      </c>
      <c r="F52" s="156">
        <v>29</v>
      </c>
      <c r="G52" s="156">
        <v>7</v>
      </c>
      <c r="H52" s="156">
        <v>20</v>
      </c>
      <c r="I52" s="156">
        <v>9</v>
      </c>
      <c r="J52" s="157">
        <v>28</v>
      </c>
      <c r="K52" s="157">
        <v>6</v>
      </c>
      <c r="L52" s="156">
        <v>0</v>
      </c>
      <c r="M52" s="156">
        <v>0</v>
      </c>
      <c r="N52" s="156">
        <v>22</v>
      </c>
      <c r="O52" s="156">
        <v>30</v>
      </c>
      <c r="P52" s="136">
        <f t="shared" si="1"/>
        <v>149</v>
      </c>
      <c r="Q52" s="136">
        <f t="shared" si="2"/>
        <v>60</v>
      </c>
      <c r="R52" s="136">
        <f t="shared" si="3"/>
        <v>209</v>
      </c>
    </row>
    <row r="53" spans="1:18" ht="27.75">
      <c r="A53" s="297"/>
      <c r="B53" s="297"/>
      <c r="C53" s="135" t="s">
        <v>6</v>
      </c>
      <c r="D53" s="164">
        <v>69</v>
      </c>
      <c r="E53" s="164">
        <v>7</v>
      </c>
      <c r="F53" s="164">
        <v>15</v>
      </c>
      <c r="G53" s="164">
        <v>3</v>
      </c>
      <c r="H53" s="164">
        <v>22</v>
      </c>
      <c r="I53" s="164">
        <v>5</v>
      </c>
      <c r="J53" s="164">
        <v>17</v>
      </c>
      <c r="K53" s="164">
        <v>28</v>
      </c>
      <c r="L53" s="174"/>
      <c r="M53" s="174"/>
      <c r="N53" s="164">
        <v>23</v>
      </c>
      <c r="O53" s="164">
        <v>62</v>
      </c>
      <c r="P53" s="136">
        <f t="shared" si="1"/>
        <v>146</v>
      </c>
      <c r="Q53" s="136">
        <f t="shared" si="2"/>
        <v>105</v>
      </c>
      <c r="R53" s="136">
        <f t="shared" si="3"/>
        <v>251</v>
      </c>
    </row>
    <row r="54" spans="1:18" ht="27.75">
      <c r="A54" s="297"/>
      <c r="B54" s="297"/>
      <c r="C54" s="135" t="s">
        <v>7</v>
      </c>
      <c r="D54" s="137">
        <v>24</v>
      </c>
      <c r="E54" s="137">
        <v>1</v>
      </c>
      <c r="F54" s="137">
        <v>16</v>
      </c>
      <c r="G54" s="137">
        <v>1</v>
      </c>
      <c r="H54" s="137">
        <v>13</v>
      </c>
      <c r="I54" s="137">
        <v>7</v>
      </c>
      <c r="J54" s="189">
        <v>2</v>
      </c>
      <c r="K54" s="189">
        <v>2</v>
      </c>
      <c r="L54" s="137">
        <v>0</v>
      </c>
      <c r="M54" s="137">
        <v>0</v>
      </c>
      <c r="N54" s="137">
        <v>26</v>
      </c>
      <c r="O54" s="137">
        <v>37</v>
      </c>
      <c r="P54" s="136">
        <f t="shared" si="1"/>
        <v>81</v>
      </c>
      <c r="Q54" s="136">
        <f t="shared" si="2"/>
        <v>48</v>
      </c>
      <c r="R54" s="136">
        <f t="shared" si="3"/>
        <v>129</v>
      </c>
    </row>
    <row r="55" spans="1:18" ht="27.75">
      <c r="A55" s="297"/>
      <c r="B55" s="297"/>
      <c r="C55" s="135" t="s">
        <v>8</v>
      </c>
      <c r="D55" s="168">
        <v>41</v>
      </c>
      <c r="E55" s="168">
        <v>0</v>
      </c>
      <c r="F55" s="168">
        <v>28</v>
      </c>
      <c r="G55" s="168">
        <v>6</v>
      </c>
      <c r="H55" s="168">
        <v>31</v>
      </c>
      <c r="I55" s="168">
        <v>8</v>
      </c>
      <c r="J55" s="168">
        <v>12</v>
      </c>
      <c r="K55" s="168">
        <v>11</v>
      </c>
      <c r="L55" s="168">
        <v>15</v>
      </c>
      <c r="M55" s="168">
        <v>9</v>
      </c>
      <c r="N55" s="168">
        <v>8</v>
      </c>
      <c r="O55" s="168">
        <v>29</v>
      </c>
      <c r="P55" s="136">
        <f t="shared" si="1"/>
        <v>135</v>
      </c>
      <c r="Q55" s="136">
        <f t="shared" si="2"/>
        <v>63</v>
      </c>
      <c r="R55" s="136">
        <f t="shared" si="3"/>
        <v>198</v>
      </c>
    </row>
    <row r="56" spans="1:18" ht="27.75">
      <c r="A56" s="297"/>
      <c r="B56" s="297"/>
      <c r="C56" s="139" t="s">
        <v>222</v>
      </c>
      <c r="D56" s="140">
        <f t="shared" ref="D56:O56" si="13">SUM(D51:D55)</f>
        <v>256</v>
      </c>
      <c r="E56" s="140">
        <f t="shared" si="13"/>
        <v>18</v>
      </c>
      <c r="F56" s="140">
        <f t="shared" si="13"/>
        <v>121</v>
      </c>
      <c r="G56" s="140">
        <f t="shared" si="13"/>
        <v>21</v>
      </c>
      <c r="H56" s="140">
        <f t="shared" si="13"/>
        <v>115</v>
      </c>
      <c r="I56" s="140">
        <f t="shared" si="13"/>
        <v>48</v>
      </c>
      <c r="J56" s="140">
        <f t="shared" si="13"/>
        <v>84</v>
      </c>
      <c r="K56" s="140">
        <f t="shared" si="13"/>
        <v>54</v>
      </c>
      <c r="L56" s="140">
        <f t="shared" si="13"/>
        <v>23</v>
      </c>
      <c r="M56" s="140">
        <f t="shared" si="13"/>
        <v>15</v>
      </c>
      <c r="N56" s="140">
        <f t="shared" si="13"/>
        <v>129</v>
      </c>
      <c r="O56" s="140">
        <f t="shared" si="13"/>
        <v>247</v>
      </c>
      <c r="P56" s="136">
        <f t="shared" si="1"/>
        <v>728</v>
      </c>
      <c r="Q56" s="136">
        <f t="shared" si="2"/>
        <v>403</v>
      </c>
      <c r="R56" s="136">
        <f t="shared" si="3"/>
        <v>1131</v>
      </c>
    </row>
    <row r="57" spans="1:18" ht="27.75">
      <c r="A57" s="297" t="s">
        <v>428</v>
      </c>
      <c r="B57" s="297"/>
      <c r="C57" s="141" t="s">
        <v>22</v>
      </c>
      <c r="D57" s="126">
        <v>2</v>
      </c>
      <c r="E57" s="126">
        <v>0</v>
      </c>
      <c r="F57" s="126">
        <v>3</v>
      </c>
      <c r="G57" s="126">
        <v>0</v>
      </c>
      <c r="H57" s="126">
        <v>1</v>
      </c>
      <c r="I57" s="126">
        <v>1</v>
      </c>
      <c r="J57" s="126">
        <v>12</v>
      </c>
      <c r="K57" s="126">
        <v>3</v>
      </c>
      <c r="L57" s="126">
        <v>1</v>
      </c>
      <c r="M57" s="126">
        <v>0</v>
      </c>
      <c r="N57" s="126">
        <v>4</v>
      </c>
      <c r="O57" s="126">
        <v>8</v>
      </c>
      <c r="P57" s="136">
        <f t="shared" si="1"/>
        <v>23</v>
      </c>
      <c r="Q57" s="136">
        <f t="shared" si="2"/>
        <v>12</v>
      </c>
      <c r="R57" s="136">
        <f t="shared" si="3"/>
        <v>35</v>
      </c>
    </row>
    <row r="58" spans="1:18" ht="27.75">
      <c r="A58" s="297"/>
      <c r="B58" s="297"/>
      <c r="C58" s="135" t="s">
        <v>23</v>
      </c>
      <c r="D58" s="156">
        <v>0</v>
      </c>
      <c r="E58" s="156">
        <v>2</v>
      </c>
      <c r="F58" s="156">
        <v>1</v>
      </c>
      <c r="G58" s="156">
        <v>1</v>
      </c>
      <c r="H58" s="156">
        <v>5</v>
      </c>
      <c r="I58" s="156">
        <v>0</v>
      </c>
      <c r="J58" s="157">
        <v>7</v>
      </c>
      <c r="K58" s="157">
        <v>0</v>
      </c>
      <c r="L58" s="156">
        <v>0</v>
      </c>
      <c r="M58" s="156">
        <v>0</v>
      </c>
      <c r="N58" s="156">
        <v>0</v>
      </c>
      <c r="O58" s="156">
        <v>0</v>
      </c>
      <c r="P58" s="136">
        <f t="shared" si="1"/>
        <v>13</v>
      </c>
      <c r="Q58" s="136">
        <f t="shared" si="2"/>
        <v>3</v>
      </c>
      <c r="R58" s="136">
        <f t="shared" si="3"/>
        <v>16</v>
      </c>
    </row>
    <row r="59" spans="1:18" ht="27.75">
      <c r="A59" s="297"/>
      <c r="B59" s="297"/>
      <c r="C59" s="141" t="s">
        <v>29</v>
      </c>
      <c r="D59" s="137">
        <v>0</v>
      </c>
      <c r="E59" s="137">
        <v>0</v>
      </c>
      <c r="F59" s="137">
        <v>1</v>
      </c>
      <c r="G59" s="137">
        <v>0</v>
      </c>
      <c r="H59" s="137">
        <v>2</v>
      </c>
      <c r="I59" s="137">
        <v>0</v>
      </c>
      <c r="J59" s="174"/>
      <c r="K59" s="174"/>
      <c r="L59" s="137">
        <v>0</v>
      </c>
      <c r="M59" s="137">
        <v>0</v>
      </c>
      <c r="N59" s="137">
        <v>0</v>
      </c>
      <c r="O59" s="137">
        <v>1</v>
      </c>
      <c r="P59" s="136">
        <f t="shared" si="1"/>
        <v>3</v>
      </c>
      <c r="Q59" s="136">
        <f t="shared" si="2"/>
        <v>1</v>
      </c>
      <c r="R59" s="136">
        <f t="shared" si="3"/>
        <v>4</v>
      </c>
    </row>
    <row r="60" spans="1:18" ht="27.75">
      <c r="A60" s="297"/>
      <c r="B60" s="297"/>
      <c r="C60" s="135" t="s">
        <v>24</v>
      </c>
      <c r="D60" s="168">
        <v>1</v>
      </c>
      <c r="E60" s="168">
        <v>0</v>
      </c>
      <c r="F60" s="168">
        <v>2</v>
      </c>
      <c r="G60" s="168">
        <v>0</v>
      </c>
      <c r="H60" s="168">
        <v>6</v>
      </c>
      <c r="I60" s="168">
        <v>4</v>
      </c>
      <c r="J60" s="168">
        <v>0</v>
      </c>
      <c r="K60" s="168">
        <v>0</v>
      </c>
      <c r="L60" s="168">
        <v>0</v>
      </c>
      <c r="M60" s="168">
        <v>0</v>
      </c>
      <c r="N60" s="168">
        <v>13</v>
      </c>
      <c r="O60" s="168">
        <v>5</v>
      </c>
      <c r="P60" s="136">
        <f t="shared" si="1"/>
        <v>22</v>
      </c>
      <c r="Q60" s="136">
        <f t="shared" si="2"/>
        <v>9</v>
      </c>
      <c r="R60" s="136">
        <f t="shared" si="3"/>
        <v>31</v>
      </c>
    </row>
    <row r="61" spans="1:18" ht="27.75">
      <c r="A61" s="297"/>
      <c r="B61" s="297"/>
      <c r="C61" s="139" t="s">
        <v>222</v>
      </c>
      <c r="D61" s="140">
        <f t="shared" ref="D61:O61" si="14">SUM(D57:D60)</f>
        <v>3</v>
      </c>
      <c r="E61" s="140">
        <f t="shared" si="14"/>
        <v>2</v>
      </c>
      <c r="F61" s="140">
        <f t="shared" si="14"/>
        <v>7</v>
      </c>
      <c r="G61" s="140">
        <f t="shared" si="14"/>
        <v>1</v>
      </c>
      <c r="H61" s="140">
        <f t="shared" si="14"/>
        <v>14</v>
      </c>
      <c r="I61" s="140">
        <f t="shared" si="14"/>
        <v>5</v>
      </c>
      <c r="J61" s="140">
        <f t="shared" si="14"/>
        <v>19</v>
      </c>
      <c r="K61" s="140">
        <f t="shared" si="14"/>
        <v>3</v>
      </c>
      <c r="L61" s="140">
        <f t="shared" si="14"/>
        <v>1</v>
      </c>
      <c r="M61" s="140">
        <f t="shared" si="14"/>
        <v>0</v>
      </c>
      <c r="N61" s="140">
        <f t="shared" si="14"/>
        <v>17</v>
      </c>
      <c r="O61" s="140">
        <f t="shared" si="14"/>
        <v>14</v>
      </c>
      <c r="P61" s="136">
        <f t="shared" si="1"/>
        <v>61</v>
      </c>
      <c r="Q61" s="136">
        <f t="shared" si="2"/>
        <v>25</v>
      </c>
      <c r="R61" s="136">
        <f t="shared" si="3"/>
        <v>86</v>
      </c>
    </row>
    <row r="62" spans="1:18" ht="27.75">
      <c r="A62" s="298" t="s">
        <v>421</v>
      </c>
      <c r="B62" s="298"/>
      <c r="C62" s="135" t="s">
        <v>31</v>
      </c>
      <c r="D62" s="168">
        <v>2</v>
      </c>
      <c r="E62" s="168">
        <v>0</v>
      </c>
      <c r="F62" s="168">
        <v>1</v>
      </c>
      <c r="G62" s="168">
        <v>0</v>
      </c>
      <c r="H62" s="168">
        <v>0</v>
      </c>
      <c r="I62" s="168">
        <v>0</v>
      </c>
      <c r="J62" s="168">
        <v>0</v>
      </c>
      <c r="K62" s="168">
        <v>0</v>
      </c>
      <c r="L62" s="168">
        <v>3</v>
      </c>
      <c r="M62" s="168">
        <v>0</v>
      </c>
      <c r="N62" s="168">
        <v>4</v>
      </c>
      <c r="O62" s="168">
        <v>0</v>
      </c>
      <c r="P62" s="136">
        <f t="shared" si="1"/>
        <v>10</v>
      </c>
      <c r="Q62" s="136">
        <f t="shared" si="2"/>
        <v>0</v>
      </c>
      <c r="R62" s="136">
        <f t="shared" si="3"/>
        <v>10</v>
      </c>
    </row>
    <row r="63" spans="1:18" ht="27.75">
      <c r="A63" s="300" t="s">
        <v>25</v>
      </c>
      <c r="B63" s="301"/>
      <c r="C63" s="135" t="s">
        <v>27</v>
      </c>
      <c r="D63" s="126">
        <v>1</v>
      </c>
      <c r="E63" s="126">
        <v>0</v>
      </c>
      <c r="F63" s="126">
        <v>0</v>
      </c>
      <c r="G63" s="126">
        <v>0</v>
      </c>
      <c r="H63" s="126">
        <v>0</v>
      </c>
      <c r="I63" s="126">
        <v>0</v>
      </c>
      <c r="J63" s="126">
        <v>1</v>
      </c>
      <c r="K63" s="126">
        <v>0</v>
      </c>
      <c r="L63" s="126">
        <v>0</v>
      </c>
      <c r="M63" s="126">
        <v>0</v>
      </c>
      <c r="N63" s="126">
        <v>0</v>
      </c>
      <c r="O63" s="126">
        <v>0</v>
      </c>
      <c r="P63" s="136">
        <f t="shared" si="1"/>
        <v>2</v>
      </c>
      <c r="Q63" s="136">
        <f t="shared" si="2"/>
        <v>0</v>
      </c>
      <c r="R63" s="136">
        <f t="shared" si="3"/>
        <v>2</v>
      </c>
    </row>
    <row r="64" spans="1:18" ht="27.75">
      <c r="A64" s="302"/>
      <c r="B64" s="303"/>
      <c r="C64" s="135" t="s">
        <v>7</v>
      </c>
      <c r="D64" s="137">
        <v>34</v>
      </c>
      <c r="E64" s="137">
        <v>0</v>
      </c>
      <c r="F64" s="137">
        <v>18</v>
      </c>
      <c r="G64" s="137">
        <v>0</v>
      </c>
      <c r="H64" s="137">
        <v>16</v>
      </c>
      <c r="I64" s="137">
        <v>2</v>
      </c>
      <c r="J64" s="189">
        <v>5</v>
      </c>
      <c r="K64" s="189">
        <v>1</v>
      </c>
      <c r="L64" s="137">
        <v>1</v>
      </c>
      <c r="M64" s="137">
        <v>0</v>
      </c>
      <c r="N64" s="137">
        <v>19</v>
      </c>
      <c r="O64" s="137">
        <v>3</v>
      </c>
      <c r="P64" s="136">
        <f t="shared" si="1"/>
        <v>93</v>
      </c>
      <c r="Q64" s="136">
        <f t="shared" si="2"/>
        <v>6</v>
      </c>
      <c r="R64" s="136">
        <f t="shared" si="3"/>
        <v>99</v>
      </c>
    </row>
    <row r="65" spans="1:18" ht="27.75">
      <c r="A65" s="302"/>
      <c r="B65" s="303"/>
      <c r="C65" s="135" t="s">
        <v>8</v>
      </c>
      <c r="D65" s="168">
        <v>1</v>
      </c>
      <c r="E65" s="168">
        <v>0</v>
      </c>
      <c r="F65" s="168">
        <v>0</v>
      </c>
      <c r="G65" s="168">
        <v>0</v>
      </c>
      <c r="H65" s="168">
        <v>0</v>
      </c>
      <c r="I65" s="168">
        <v>0</v>
      </c>
      <c r="J65" s="168">
        <v>0</v>
      </c>
      <c r="K65" s="168">
        <v>0</v>
      </c>
      <c r="L65" s="168">
        <v>2</v>
      </c>
      <c r="M65" s="168">
        <v>2</v>
      </c>
      <c r="N65" s="168">
        <v>8</v>
      </c>
      <c r="O65" s="168">
        <v>2</v>
      </c>
      <c r="P65" s="136">
        <f t="shared" si="1"/>
        <v>11</v>
      </c>
      <c r="Q65" s="136">
        <f t="shared" si="2"/>
        <v>4</v>
      </c>
      <c r="R65" s="136">
        <f t="shared" si="3"/>
        <v>15</v>
      </c>
    </row>
    <row r="66" spans="1:18" ht="27.75">
      <c r="A66" s="304"/>
      <c r="B66" s="305"/>
      <c r="C66" s="139" t="s">
        <v>222</v>
      </c>
      <c r="D66" s="140">
        <f>D64+D65+D63</f>
        <v>36</v>
      </c>
      <c r="E66" s="140">
        <f t="shared" ref="E66:O66" si="15">E64+E65+E63</f>
        <v>0</v>
      </c>
      <c r="F66" s="140">
        <f t="shared" si="15"/>
        <v>18</v>
      </c>
      <c r="G66" s="140">
        <f t="shared" si="15"/>
        <v>0</v>
      </c>
      <c r="H66" s="140">
        <f t="shared" si="15"/>
        <v>16</v>
      </c>
      <c r="I66" s="140">
        <f t="shared" si="15"/>
        <v>2</v>
      </c>
      <c r="J66" s="140">
        <f t="shared" si="15"/>
        <v>6</v>
      </c>
      <c r="K66" s="140">
        <f t="shared" si="15"/>
        <v>1</v>
      </c>
      <c r="L66" s="140">
        <f t="shared" si="15"/>
        <v>3</v>
      </c>
      <c r="M66" s="140">
        <f t="shared" si="15"/>
        <v>2</v>
      </c>
      <c r="N66" s="140">
        <f t="shared" si="15"/>
        <v>27</v>
      </c>
      <c r="O66" s="140">
        <f t="shared" si="15"/>
        <v>5</v>
      </c>
      <c r="P66" s="136">
        <f t="shared" si="1"/>
        <v>106</v>
      </c>
      <c r="Q66" s="136">
        <f t="shared" si="2"/>
        <v>10</v>
      </c>
      <c r="R66" s="136">
        <f t="shared" si="3"/>
        <v>116</v>
      </c>
    </row>
    <row r="67" spans="1:18" ht="27.75">
      <c r="A67" s="297" t="s">
        <v>26</v>
      </c>
      <c r="B67" s="297"/>
      <c r="C67" s="141" t="s">
        <v>4</v>
      </c>
      <c r="D67" s="125">
        <v>36</v>
      </c>
      <c r="E67" s="125">
        <v>3</v>
      </c>
      <c r="F67" s="125">
        <v>29</v>
      </c>
      <c r="G67" s="125">
        <v>4</v>
      </c>
      <c r="H67" s="125">
        <v>38</v>
      </c>
      <c r="I67" s="125">
        <v>12</v>
      </c>
      <c r="J67" s="125">
        <v>24</v>
      </c>
      <c r="K67" s="125">
        <v>15</v>
      </c>
      <c r="L67" s="125">
        <v>0</v>
      </c>
      <c r="M67" s="125">
        <v>0</v>
      </c>
      <c r="N67" s="125">
        <v>12</v>
      </c>
      <c r="O67" s="125">
        <v>14</v>
      </c>
      <c r="P67" s="136">
        <f t="shared" si="1"/>
        <v>139</v>
      </c>
      <c r="Q67" s="136">
        <f t="shared" si="2"/>
        <v>48</v>
      </c>
      <c r="R67" s="136">
        <f t="shared" si="3"/>
        <v>187</v>
      </c>
    </row>
    <row r="68" spans="1:18" ht="27.75">
      <c r="A68" s="297"/>
      <c r="B68" s="297"/>
      <c r="C68" s="135" t="s">
        <v>5</v>
      </c>
      <c r="D68" s="157">
        <v>22</v>
      </c>
      <c r="E68" s="157">
        <v>2</v>
      </c>
      <c r="F68" s="157">
        <v>15</v>
      </c>
      <c r="G68" s="157">
        <v>1</v>
      </c>
      <c r="H68" s="157">
        <v>16</v>
      </c>
      <c r="I68" s="157">
        <v>5</v>
      </c>
      <c r="J68" s="157">
        <v>23</v>
      </c>
      <c r="K68" s="157">
        <v>8</v>
      </c>
      <c r="L68" s="156">
        <v>0</v>
      </c>
      <c r="M68" s="156">
        <v>0</v>
      </c>
      <c r="N68" s="156">
        <v>4</v>
      </c>
      <c r="O68" s="156">
        <v>4</v>
      </c>
      <c r="P68" s="136">
        <f t="shared" si="1"/>
        <v>80</v>
      </c>
      <c r="Q68" s="136">
        <f t="shared" si="2"/>
        <v>20</v>
      </c>
      <c r="R68" s="136">
        <f t="shared" si="3"/>
        <v>100</v>
      </c>
    </row>
    <row r="69" spans="1:18" ht="27.75">
      <c r="A69" s="297"/>
      <c r="B69" s="297"/>
      <c r="C69" s="135" t="s">
        <v>6</v>
      </c>
      <c r="D69" s="164">
        <v>11</v>
      </c>
      <c r="E69" s="164">
        <v>0</v>
      </c>
      <c r="F69" s="164">
        <v>17</v>
      </c>
      <c r="G69" s="164">
        <v>3</v>
      </c>
      <c r="H69" s="164">
        <v>19</v>
      </c>
      <c r="I69" s="164">
        <v>15</v>
      </c>
      <c r="J69" s="164">
        <v>29</v>
      </c>
      <c r="K69" s="164">
        <v>30</v>
      </c>
      <c r="L69" s="174"/>
      <c r="M69" s="174"/>
      <c r="N69" s="164">
        <v>5</v>
      </c>
      <c r="O69" s="164">
        <v>5</v>
      </c>
      <c r="P69" s="136">
        <f t="shared" ref="P69:P132" si="16">N69+L69+J69+H69+F69+D69</f>
        <v>81</v>
      </c>
      <c r="Q69" s="136">
        <f t="shared" ref="Q69:Q132" si="17">O69+M69+K69+I69+G69+E69</f>
        <v>53</v>
      </c>
      <c r="R69" s="136">
        <f t="shared" ref="R69:R132" si="18">SUM(P69:Q69)</f>
        <v>134</v>
      </c>
    </row>
    <row r="70" spans="1:18" ht="27.75">
      <c r="A70" s="297"/>
      <c r="B70" s="297"/>
      <c r="C70" s="135" t="s">
        <v>7</v>
      </c>
      <c r="D70" s="137">
        <v>3</v>
      </c>
      <c r="E70" s="137">
        <v>0</v>
      </c>
      <c r="F70" s="137">
        <v>1</v>
      </c>
      <c r="G70" s="137">
        <v>1</v>
      </c>
      <c r="H70" s="137">
        <v>6</v>
      </c>
      <c r="I70" s="137">
        <v>0</v>
      </c>
      <c r="J70" s="189"/>
      <c r="K70" s="189">
        <v>2</v>
      </c>
      <c r="L70" s="137">
        <v>0</v>
      </c>
      <c r="M70" s="137">
        <v>0</v>
      </c>
      <c r="N70" s="137">
        <v>3</v>
      </c>
      <c r="O70" s="137">
        <v>4</v>
      </c>
      <c r="P70" s="136">
        <f t="shared" si="16"/>
        <v>13</v>
      </c>
      <c r="Q70" s="136">
        <f t="shared" si="17"/>
        <v>7</v>
      </c>
      <c r="R70" s="136">
        <f t="shared" si="18"/>
        <v>20</v>
      </c>
    </row>
    <row r="71" spans="1:18" ht="27.75">
      <c r="A71" s="297"/>
      <c r="B71" s="297"/>
      <c r="C71" s="135" t="s">
        <v>8</v>
      </c>
      <c r="D71" s="168">
        <v>1</v>
      </c>
      <c r="E71" s="168">
        <v>0</v>
      </c>
      <c r="F71" s="168">
        <v>1</v>
      </c>
      <c r="G71" s="168">
        <v>0</v>
      </c>
      <c r="H71" s="168">
        <v>0</v>
      </c>
      <c r="I71" s="168">
        <v>0</v>
      </c>
      <c r="J71" s="168">
        <v>0</v>
      </c>
      <c r="K71" s="168">
        <v>0</v>
      </c>
      <c r="L71" s="168">
        <v>9</v>
      </c>
      <c r="M71" s="168">
        <v>5</v>
      </c>
      <c r="N71" s="168">
        <v>6</v>
      </c>
      <c r="O71" s="168">
        <v>3</v>
      </c>
      <c r="P71" s="136">
        <f t="shared" si="16"/>
        <v>17</v>
      </c>
      <c r="Q71" s="136">
        <f t="shared" si="17"/>
        <v>8</v>
      </c>
      <c r="R71" s="136">
        <f t="shared" si="18"/>
        <v>25</v>
      </c>
    </row>
    <row r="72" spans="1:18" ht="27.75">
      <c r="A72" s="297"/>
      <c r="B72" s="297"/>
      <c r="C72" s="139" t="s">
        <v>222</v>
      </c>
      <c r="D72" s="140">
        <f t="shared" ref="D72:O72" si="19">SUM(D67:D71)</f>
        <v>73</v>
      </c>
      <c r="E72" s="140">
        <f t="shared" si="19"/>
        <v>5</v>
      </c>
      <c r="F72" s="140">
        <f t="shared" si="19"/>
        <v>63</v>
      </c>
      <c r="G72" s="140">
        <f t="shared" si="19"/>
        <v>9</v>
      </c>
      <c r="H72" s="140">
        <f t="shared" si="19"/>
        <v>79</v>
      </c>
      <c r="I72" s="140">
        <f t="shared" si="19"/>
        <v>32</v>
      </c>
      <c r="J72" s="140">
        <f t="shared" si="19"/>
        <v>76</v>
      </c>
      <c r="K72" s="140">
        <f t="shared" si="19"/>
        <v>55</v>
      </c>
      <c r="L72" s="140">
        <f t="shared" si="19"/>
        <v>9</v>
      </c>
      <c r="M72" s="140">
        <f t="shared" si="19"/>
        <v>5</v>
      </c>
      <c r="N72" s="140">
        <f t="shared" si="19"/>
        <v>30</v>
      </c>
      <c r="O72" s="140">
        <f t="shared" si="19"/>
        <v>30</v>
      </c>
      <c r="P72" s="136">
        <f t="shared" si="16"/>
        <v>330</v>
      </c>
      <c r="Q72" s="136">
        <f t="shared" si="17"/>
        <v>136</v>
      </c>
      <c r="R72" s="136">
        <f t="shared" si="18"/>
        <v>466</v>
      </c>
    </row>
    <row r="73" spans="1:18" ht="27.75">
      <c r="A73" s="298" t="s">
        <v>224</v>
      </c>
      <c r="B73" s="298"/>
      <c r="C73" s="135" t="s">
        <v>27</v>
      </c>
      <c r="D73" s="126">
        <v>0</v>
      </c>
      <c r="E73" s="126">
        <v>0</v>
      </c>
      <c r="F73" s="126">
        <v>1</v>
      </c>
      <c r="G73" s="126">
        <v>0</v>
      </c>
      <c r="H73" s="126">
        <v>4</v>
      </c>
      <c r="I73" s="126">
        <v>1</v>
      </c>
      <c r="J73" s="126">
        <v>5</v>
      </c>
      <c r="K73" s="126">
        <v>1</v>
      </c>
      <c r="L73" s="126">
        <v>6</v>
      </c>
      <c r="M73" s="126">
        <v>1</v>
      </c>
      <c r="N73" s="126">
        <v>3</v>
      </c>
      <c r="O73" s="126">
        <v>0</v>
      </c>
      <c r="P73" s="136">
        <f t="shared" si="16"/>
        <v>19</v>
      </c>
      <c r="Q73" s="136">
        <f t="shared" si="17"/>
        <v>3</v>
      </c>
      <c r="R73" s="136">
        <f t="shared" si="18"/>
        <v>22</v>
      </c>
    </row>
    <row r="74" spans="1:18" ht="27.75">
      <c r="A74" s="298"/>
      <c r="B74" s="298"/>
      <c r="C74" s="135" t="s">
        <v>17</v>
      </c>
      <c r="D74" s="164">
        <v>3</v>
      </c>
      <c r="E74" s="164">
        <v>0</v>
      </c>
      <c r="F74" s="164">
        <v>3</v>
      </c>
      <c r="G74" s="164">
        <v>0</v>
      </c>
      <c r="H74" s="164">
        <v>8</v>
      </c>
      <c r="I74" s="164">
        <v>2</v>
      </c>
      <c r="J74" s="164">
        <v>10</v>
      </c>
      <c r="K74" s="164">
        <v>13</v>
      </c>
      <c r="L74" s="174"/>
      <c r="M74" s="174"/>
      <c r="N74" s="164">
        <v>0</v>
      </c>
      <c r="O74" s="164">
        <v>0</v>
      </c>
      <c r="P74" s="136">
        <f t="shared" si="16"/>
        <v>24</v>
      </c>
      <c r="Q74" s="136">
        <f t="shared" si="17"/>
        <v>15</v>
      </c>
      <c r="R74" s="136">
        <f t="shared" si="18"/>
        <v>39</v>
      </c>
    </row>
    <row r="75" spans="1:18" ht="27.75">
      <c r="A75" s="298"/>
      <c r="B75" s="298"/>
      <c r="C75" s="135" t="s">
        <v>30</v>
      </c>
      <c r="D75" s="168">
        <v>0</v>
      </c>
      <c r="E75" s="168">
        <v>0</v>
      </c>
      <c r="F75" s="168">
        <v>0</v>
      </c>
      <c r="G75" s="168">
        <v>0</v>
      </c>
      <c r="H75" s="168">
        <v>0</v>
      </c>
      <c r="I75" s="168">
        <v>0</v>
      </c>
      <c r="J75" s="168">
        <v>0</v>
      </c>
      <c r="K75" s="168">
        <v>0</v>
      </c>
      <c r="L75" s="168">
        <v>0</v>
      </c>
      <c r="M75" s="168">
        <v>0</v>
      </c>
      <c r="N75" s="168">
        <v>8</v>
      </c>
      <c r="O75" s="168">
        <v>2</v>
      </c>
      <c r="P75" s="136">
        <f t="shared" si="16"/>
        <v>8</v>
      </c>
      <c r="Q75" s="136">
        <f t="shared" si="17"/>
        <v>2</v>
      </c>
      <c r="R75" s="136">
        <f t="shared" si="18"/>
        <v>10</v>
      </c>
    </row>
    <row r="76" spans="1:18" ht="27.75">
      <c r="A76" s="298"/>
      <c r="B76" s="298"/>
      <c r="C76" s="139" t="s">
        <v>222</v>
      </c>
      <c r="D76" s="140">
        <f t="shared" ref="D76:O76" si="20">SUM(D73:D75)</f>
        <v>3</v>
      </c>
      <c r="E76" s="140">
        <f t="shared" si="20"/>
        <v>0</v>
      </c>
      <c r="F76" s="140">
        <f t="shared" si="20"/>
        <v>4</v>
      </c>
      <c r="G76" s="140">
        <f t="shared" si="20"/>
        <v>0</v>
      </c>
      <c r="H76" s="140">
        <f t="shared" si="20"/>
        <v>12</v>
      </c>
      <c r="I76" s="140">
        <f t="shared" si="20"/>
        <v>3</v>
      </c>
      <c r="J76" s="140">
        <f t="shared" si="20"/>
        <v>15</v>
      </c>
      <c r="K76" s="140">
        <f t="shared" si="20"/>
        <v>14</v>
      </c>
      <c r="L76" s="140">
        <f t="shared" si="20"/>
        <v>6</v>
      </c>
      <c r="M76" s="140">
        <f t="shared" si="20"/>
        <v>1</v>
      </c>
      <c r="N76" s="140">
        <f t="shared" si="20"/>
        <v>11</v>
      </c>
      <c r="O76" s="140">
        <f t="shared" si="20"/>
        <v>2</v>
      </c>
      <c r="P76" s="136">
        <f t="shared" si="16"/>
        <v>51</v>
      </c>
      <c r="Q76" s="136">
        <f t="shared" si="17"/>
        <v>20</v>
      </c>
      <c r="R76" s="136">
        <f t="shared" si="18"/>
        <v>71</v>
      </c>
    </row>
    <row r="77" spans="1:18" ht="27.75">
      <c r="A77" s="298" t="s">
        <v>233</v>
      </c>
      <c r="B77" s="298"/>
      <c r="C77" s="135" t="s">
        <v>42</v>
      </c>
      <c r="D77" s="127">
        <v>0</v>
      </c>
      <c r="E77" s="127">
        <v>0</v>
      </c>
      <c r="F77" s="127">
        <v>0</v>
      </c>
      <c r="G77" s="127">
        <v>0</v>
      </c>
      <c r="H77" s="127">
        <v>2</v>
      </c>
      <c r="I77" s="127">
        <v>0</v>
      </c>
      <c r="J77" s="127">
        <v>0</v>
      </c>
      <c r="K77" s="127">
        <v>0</v>
      </c>
      <c r="L77" s="127">
        <v>0</v>
      </c>
      <c r="M77" s="127">
        <v>0</v>
      </c>
      <c r="N77" s="127">
        <v>0</v>
      </c>
      <c r="O77" s="127">
        <v>0</v>
      </c>
      <c r="P77" s="136">
        <f t="shared" si="16"/>
        <v>2</v>
      </c>
      <c r="Q77" s="136">
        <f t="shared" si="17"/>
        <v>0</v>
      </c>
      <c r="R77" s="136">
        <f t="shared" si="18"/>
        <v>2</v>
      </c>
    </row>
    <row r="78" spans="1:18" ht="27.75">
      <c r="A78" s="298" t="s">
        <v>429</v>
      </c>
      <c r="B78" s="298"/>
      <c r="C78" s="141" t="s">
        <v>28</v>
      </c>
      <c r="D78" s="156">
        <v>0</v>
      </c>
      <c r="E78" s="156">
        <v>0</v>
      </c>
      <c r="F78" s="156">
        <v>0</v>
      </c>
      <c r="G78" s="156">
        <v>0</v>
      </c>
      <c r="H78" s="156">
        <v>0</v>
      </c>
      <c r="I78" s="156">
        <v>0</v>
      </c>
      <c r="J78" s="157">
        <v>1</v>
      </c>
      <c r="K78" s="157">
        <v>0</v>
      </c>
      <c r="L78" s="156">
        <v>0</v>
      </c>
      <c r="M78" s="156">
        <v>0</v>
      </c>
      <c r="N78" s="156">
        <v>0</v>
      </c>
      <c r="O78" s="156">
        <v>0</v>
      </c>
      <c r="P78" s="136">
        <f t="shared" si="16"/>
        <v>1</v>
      </c>
      <c r="Q78" s="136">
        <f t="shared" si="17"/>
        <v>0</v>
      </c>
      <c r="R78" s="136">
        <f t="shared" si="18"/>
        <v>1</v>
      </c>
    </row>
    <row r="79" spans="1:18" ht="27.75">
      <c r="A79" s="297" t="s">
        <v>430</v>
      </c>
      <c r="B79" s="297"/>
      <c r="C79" s="141" t="s">
        <v>4</v>
      </c>
      <c r="D79" s="125">
        <v>62</v>
      </c>
      <c r="E79" s="125">
        <v>26</v>
      </c>
      <c r="F79" s="125">
        <v>45</v>
      </c>
      <c r="G79" s="125">
        <v>17</v>
      </c>
      <c r="H79" s="125">
        <v>45</v>
      </c>
      <c r="I79" s="125">
        <v>57</v>
      </c>
      <c r="J79" s="125">
        <v>28</v>
      </c>
      <c r="K79" s="125">
        <v>40</v>
      </c>
      <c r="L79" s="125">
        <v>7</v>
      </c>
      <c r="M79" s="125">
        <v>10</v>
      </c>
      <c r="N79" s="125">
        <v>25</v>
      </c>
      <c r="O79" s="125">
        <v>26</v>
      </c>
      <c r="P79" s="136">
        <f t="shared" si="16"/>
        <v>212</v>
      </c>
      <c r="Q79" s="136">
        <f t="shared" si="17"/>
        <v>176</v>
      </c>
      <c r="R79" s="136">
        <f t="shared" si="18"/>
        <v>388</v>
      </c>
    </row>
    <row r="80" spans="1:18" ht="27.75">
      <c r="A80" s="297"/>
      <c r="B80" s="297"/>
      <c r="C80" s="141" t="s">
        <v>5</v>
      </c>
      <c r="D80" s="157">
        <v>21</v>
      </c>
      <c r="E80" s="157">
        <v>8</v>
      </c>
      <c r="F80" s="157">
        <v>21</v>
      </c>
      <c r="G80" s="157">
        <v>6</v>
      </c>
      <c r="H80" s="157">
        <v>48</v>
      </c>
      <c r="I80" s="157">
        <v>29</v>
      </c>
      <c r="J80" s="157">
        <v>52</v>
      </c>
      <c r="K80" s="157">
        <v>44</v>
      </c>
      <c r="L80" s="156">
        <v>2</v>
      </c>
      <c r="M80" s="156">
        <v>0</v>
      </c>
      <c r="N80" s="156">
        <v>7</v>
      </c>
      <c r="O80" s="156">
        <v>9</v>
      </c>
      <c r="P80" s="136">
        <f t="shared" si="16"/>
        <v>151</v>
      </c>
      <c r="Q80" s="136">
        <f t="shared" si="17"/>
        <v>96</v>
      </c>
      <c r="R80" s="136">
        <f t="shared" si="18"/>
        <v>247</v>
      </c>
    </row>
    <row r="81" spans="1:18" ht="27.75">
      <c r="A81" s="297"/>
      <c r="B81" s="297"/>
      <c r="C81" s="141" t="s">
        <v>6</v>
      </c>
      <c r="D81" s="164">
        <v>21</v>
      </c>
      <c r="E81" s="164">
        <v>5</v>
      </c>
      <c r="F81" s="164">
        <v>25</v>
      </c>
      <c r="G81" s="164">
        <v>8</v>
      </c>
      <c r="H81" s="164">
        <v>29</v>
      </c>
      <c r="I81" s="164">
        <v>53</v>
      </c>
      <c r="J81" s="164">
        <v>33</v>
      </c>
      <c r="K81" s="164">
        <v>82</v>
      </c>
      <c r="L81" s="174"/>
      <c r="M81" s="174"/>
      <c r="N81" s="164">
        <v>21</v>
      </c>
      <c r="O81" s="164">
        <v>24</v>
      </c>
      <c r="P81" s="136">
        <f t="shared" si="16"/>
        <v>129</v>
      </c>
      <c r="Q81" s="136">
        <f t="shared" si="17"/>
        <v>172</v>
      </c>
      <c r="R81" s="136">
        <f t="shared" si="18"/>
        <v>301</v>
      </c>
    </row>
    <row r="82" spans="1:18" ht="27.75">
      <c r="A82" s="297"/>
      <c r="B82" s="297"/>
      <c r="C82" s="141" t="s">
        <v>7</v>
      </c>
      <c r="D82" s="93">
        <v>12</v>
      </c>
      <c r="E82" s="93">
        <v>1</v>
      </c>
      <c r="F82" s="93">
        <v>20</v>
      </c>
      <c r="G82" s="93">
        <v>4</v>
      </c>
      <c r="H82" s="93">
        <v>27</v>
      </c>
      <c r="I82" s="93">
        <v>22</v>
      </c>
      <c r="J82" s="174">
        <v>9</v>
      </c>
      <c r="K82" s="174">
        <v>12</v>
      </c>
      <c r="L82" s="93">
        <v>7</v>
      </c>
      <c r="M82" s="93">
        <v>1</v>
      </c>
      <c r="N82" s="93">
        <v>15</v>
      </c>
      <c r="O82" s="93">
        <v>7</v>
      </c>
      <c r="P82" s="136">
        <f t="shared" si="16"/>
        <v>90</v>
      </c>
      <c r="Q82" s="136">
        <f t="shared" si="17"/>
        <v>47</v>
      </c>
      <c r="R82" s="136">
        <f t="shared" si="18"/>
        <v>137</v>
      </c>
    </row>
    <row r="83" spans="1:18" ht="27.75">
      <c r="A83" s="297"/>
      <c r="B83" s="297"/>
      <c r="C83" s="141" t="s">
        <v>8</v>
      </c>
      <c r="D83" s="142">
        <v>2</v>
      </c>
      <c r="E83" s="142">
        <v>2</v>
      </c>
      <c r="F83" s="142">
        <v>1</v>
      </c>
      <c r="G83" s="142">
        <v>0</v>
      </c>
      <c r="H83" s="142">
        <v>4</v>
      </c>
      <c r="I83" s="142">
        <v>0</v>
      </c>
      <c r="J83" s="142">
        <v>17</v>
      </c>
      <c r="K83" s="142">
        <v>17</v>
      </c>
      <c r="L83" s="142">
        <v>46</v>
      </c>
      <c r="M83" s="142">
        <v>25</v>
      </c>
      <c r="N83" s="142">
        <v>24</v>
      </c>
      <c r="O83" s="142">
        <v>19</v>
      </c>
      <c r="P83" s="136">
        <f t="shared" si="16"/>
        <v>94</v>
      </c>
      <c r="Q83" s="136">
        <f t="shared" si="17"/>
        <v>63</v>
      </c>
      <c r="R83" s="136">
        <f t="shared" si="18"/>
        <v>157</v>
      </c>
    </row>
    <row r="84" spans="1:18" ht="27.75">
      <c r="A84" s="297"/>
      <c r="B84" s="297"/>
      <c r="C84" s="139" t="s">
        <v>222</v>
      </c>
      <c r="D84" s="140">
        <f t="shared" ref="D84:O84" si="21">SUM(D79:D83)</f>
        <v>118</v>
      </c>
      <c r="E84" s="140">
        <f t="shared" si="21"/>
        <v>42</v>
      </c>
      <c r="F84" s="140">
        <f t="shared" si="21"/>
        <v>112</v>
      </c>
      <c r="G84" s="140">
        <f t="shared" si="21"/>
        <v>35</v>
      </c>
      <c r="H84" s="140">
        <f t="shared" si="21"/>
        <v>153</v>
      </c>
      <c r="I84" s="140">
        <f t="shared" si="21"/>
        <v>161</v>
      </c>
      <c r="J84" s="140">
        <f t="shared" si="21"/>
        <v>139</v>
      </c>
      <c r="K84" s="140">
        <f t="shared" si="21"/>
        <v>195</v>
      </c>
      <c r="L84" s="140">
        <f t="shared" si="21"/>
        <v>62</v>
      </c>
      <c r="M84" s="140">
        <f t="shared" si="21"/>
        <v>36</v>
      </c>
      <c r="N84" s="140">
        <f t="shared" si="21"/>
        <v>92</v>
      </c>
      <c r="O84" s="140">
        <f t="shared" si="21"/>
        <v>85</v>
      </c>
      <c r="P84" s="136">
        <f t="shared" si="16"/>
        <v>676</v>
      </c>
      <c r="Q84" s="136">
        <f t="shared" si="17"/>
        <v>554</v>
      </c>
      <c r="R84" s="136">
        <f t="shared" si="18"/>
        <v>1230</v>
      </c>
    </row>
    <row r="85" spans="1:18" ht="27.75">
      <c r="A85" s="297" t="s">
        <v>431</v>
      </c>
      <c r="B85" s="297"/>
      <c r="C85" s="141" t="s">
        <v>22</v>
      </c>
      <c r="D85" s="126">
        <v>1</v>
      </c>
      <c r="E85" s="126">
        <v>0</v>
      </c>
      <c r="F85" s="126">
        <v>2</v>
      </c>
      <c r="G85" s="126">
        <v>0</v>
      </c>
      <c r="H85" s="126">
        <v>8</v>
      </c>
      <c r="I85" s="126">
        <v>5</v>
      </c>
      <c r="J85" s="126">
        <v>11</v>
      </c>
      <c r="K85" s="126">
        <v>8</v>
      </c>
      <c r="L85" s="126">
        <v>2</v>
      </c>
      <c r="M85" s="126">
        <v>0</v>
      </c>
      <c r="N85" s="126">
        <v>2</v>
      </c>
      <c r="O85" s="126">
        <v>5</v>
      </c>
      <c r="P85" s="136">
        <f t="shared" si="16"/>
        <v>26</v>
      </c>
      <c r="Q85" s="136">
        <f t="shared" si="17"/>
        <v>18</v>
      </c>
      <c r="R85" s="136">
        <f t="shared" si="18"/>
        <v>44</v>
      </c>
    </row>
    <row r="86" spans="1:18" ht="27.75">
      <c r="A86" s="297"/>
      <c r="B86" s="297"/>
      <c r="C86" s="141" t="s">
        <v>28</v>
      </c>
      <c r="D86" s="156">
        <v>0</v>
      </c>
      <c r="E86" s="156">
        <v>0</v>
      </c>
      <c r="F86" s="156">
        <v>0</v>
      </c>
      <c r="G86" s="156">
        <v>0</v>
      </c>
      <c r="H86" s="156">
        <v>3</v>
      </c>
      <c r="I86" s="156">
        <v>0</v>
      </c>
      <c r="J86" s="157">
        <v>9</v>
      </c>
      <c r="K86" s="157">
        <v>5</v>
      </c>
      <c r="L86" s="156">
        <v>0</v>
      </c>
      <c r="M86" s="156">
        <v>0</v>
      </c>
      <c r="N86" s="156">
        <v>0</v>
      </c>
      <c r="O86" s="156">
        <v>0</v>
      </c>
      <c r="P86" s="136">
        <f t="shared" si="16"/>
        <v>12</v>
      </c>
      <c r="Q86" s="136">
        <f t="shared" si="17"/>
        <v>5</v>
      </c>
      <c r="R86" s="136">
        <f t="shared" si="18"/>
        <v>17</v>
      </c>
    </row>
    <row r="87" spans="1:18" ht="27.75">
      <c r="A87" s="297"/>
      <c r="B87" s="297"/>
      <c r="C87" s="141" t="s">
        <v>17</v>
      </c>
      <c r="D87" s="164">
        <v>5</v>
      </c>
      <c r="E87" s="164">
        <v>0</v>
      </c>
      <c r="F87" s="164">
        <v>4</v>
      </c>
      <c r="G87" s="164">
        <v>0</v>
      </c>
      <c r="H87" s="164">
        <v>4</v>
      </c>
      <c r="I87" s="164">
        <v>4</v>
      </c>
      <c r="J87" s="164">
        <v>6</v>
      </c>
      <c r="K87" s="164">
        <v>11</v>
      </c>
      <c r="L87" s="174"/>
      <c r="M87" s="174"/>
      <c r="N87" s="164">
        <v>1</v>
      </c>
      <c r="O87" s="164">
        <v>2</v>
      </c>
      <c r="P87" s="136">
        <f t="shared" si="16"/>
        <v>20</v>
      </c>
      <c r="Q87" s="136">
        <f t="shared" si="17"/>
        <v>17</v>
      </c>
      <c r="R87" s="136">
        <f t="shared" si="18"/>
        <v>37</v>
      </c>
    </row>
    <row r="88" spans="1:18" ht="27.75">
      <c r="A88" s="297"/>
      <c r="B88" s="297"/>
      <c r="C88" s="141" t="s">
        <v>29</v>
      </c>
      <c r="D88" s="137">
        <v>3</v>
      </c>
      <c r="E88" s="137">
        <v>0</v>
      </c>
      <c r="F88" s="137">
        <v>1</v>
      </c>
      <c r="G88" s="137">
        <v>2</v>
      </c>
      <c r="H88" s="137">
        <v>3</v>
      </c>
      <c r="I88" s="137">
        <v>2</v>
      </c>
      <c r="J88" s="174">
        <v>0</v>
      </c>
      <c r="K88" s="174">
        <v>4</v>
      </c>
      <c r="L88" s="137">
        <v>1</v>
      </c>
      <c r="M88" s="137">
        <v>1</v>
      </c>
      <c r="N88" s="137">
        <v>1</v>
      </c>
      <c r="O88" s="137">
        <v>0</v>
      </c>
      <c r="P88" s="136">
        <f t="shared" si="16"/>
        <v>9</v>
      </c>
      <c r="Q88" s="136">
        <f t="shared" si="17"/>
        <v>9</v>
      </c>
      <c r="R88" s="136">
        <f t="shared" si="18"/>
        <v>18</v>
      </c>
    </row>
    <row r="89" spans="1:18" ht="27.75">
      <c r="A89" s="297"/>
      <c r="B89" s="297"/>
      <c r="C89" s="141" t="s">
        <v>30</v>
      </c>
      <c r="D89" s="138">
        <v>0</v>
      </c>
      <c r="E89" s="138">
        <v>0</v>
      </c>
      <c r="F89" s="138">
        <v>0</v>
      </c>
      <c r="G89" s="138">
        <v>0</v>
      </c>
      <c r="H89" s="138">
        <v>2</v>
      </c>
      <c r="I89" s="138">
        <v>0</v>
      </c>
      <c r="J89" s="138">
        <v>9</v>
      </c>
      <c r="K89" s="138">
        <v>5</v>
      </c>
      <c r="L89" s="138">
        <v>2</v>
      </c>
      <c r="M89" s="138">
        <v>3</v>
      </c>
      <c r="N89" s="138">
        <v>8</v>
      </c>
      <c r="O89" s="138">
        <v>11</v>
      </c>
      <c r="P89" s="136">
        <f t="shared" si="16"/>
        <v>21</v>
      </c>
      <c r="Q89" s="136">
        <f t="shared" si="17"/>
        <v>19</v>
      </c>
      <c r="R89" s="136">
        <f t="shared" si="18"/>
        <v>40</v>
      </c>
    </row>
    <row r="90" spans="1:18" ht="27.75">
      <c r="A90" s="297"/>
      <c r="B90" s="297"/>
      <c r="C90" s="139" t="s">
        <v>222</v>
      </c>
      <c r="D90" s="140">
        <f t="shared" ref="D90:O90" si="22">SUM(D85:D89)</f>
        <v>9</v>
      </c>
      <c r="E90" s="140">
        <f t="shared" si="22"/>
        <v>0</v>
      </c>
      <c r="F90" s="140">
        <f t="shared" si="22"/>
        <v>7</v>
      </c>
      <c r="G90" s="140">
        <f t="shared" si="22"/>
        <v>2</v>
      </c>
      <c r="H90" s="140">
        <f t="shared" si="22"/>
        <v>20</v>
      </c>
      <c r="I90" s="140">
        <f t="shared" si="22"/>
        <v>11</v>
      </c>
      <c r="J90" s="140">
        <f t="shared" si="22"/>
        <v>35</v>
      </c>
      <c r="K90" s="140">
        <f t="shared" si="22"/>
        <v>33</v>
      </c>
      <c r="L90" s="140">
        <f t="shared" si="22"/>
        <v>5</v>
      </c>
      <c r="M90" s="140">
        <f t="shared" si="22"/>
        <v>4</v>
      </c>
      <c r="N90" s="140">
        <f t="shared" si="22"/>
        <v>12</v>
      </c>
      <c r="O90" s="140">
        <f t="shared" si="22"/>
        <v>18</v>
      </c>
      <c r="P90" s="136">
        <f t="shared" si="16"/>
        <v>88</v>
      </c>
      <c r="Q90" s="136">
        <f t="shared" si="17"/>
        <v>68</v>
      </c>
      <c r="R90" s="136">
        <f t="shared" si="18"/>
        <v>156</v>
      </c>
    </row>
    <row r="91" spans="1:18" ht="27.75">
      <c r="A91" s="297" t="s">
        <v>432</v>
      </c>
      <c r="B91" s="297"/>
      <c r="C91" s="141" t="s">
        <v>27</v>
      </c>
      <c r="D91" s="126">
        <v>1</v>
      </c>
      <c r="E91" s="126">
        <v>0</v>
      </c>
      <c r="F91" s="126">
        <v>1</v>
      </c>
      <c r="G91" s="126">
        <v>0</v>
      </c>
      <c r="H91" s="126">
        <v>2</v>
      </c>
      <c r="I91" s="126">
        <v>0</v>
      </c>
      <c r="J91" s="126">
        <v>9</v>
      </c>
      <c r="K91" s="126">
        <v>2</v>
      </c>
      <c r="L91" s="126">
        <v>0</v>
      </c>
      <c r="M91" s="126">
        <v>0</v>
      </c>
      <c r="N91" s="126">
        <v>1</v>
      </c>
      <c r="O91" s="126">
        <v>2</v>
      </c>
      <c r="P91" s="136">
        <f t="shared" si="16"/>
        <v>14</v>
      </c>
      <c r="Q91" s="136">
        <f t="shared" si="17"/>
        <v>4</v>
      </c>
      <c r="R91" s="136">
        <f t="shared" si="18"/>
        <v>18</v>
      </c>
    </row>
    <row r="92" spans="1:18" ht="27.75">
      <c r="A92" s="297"/>
      <c r="B92" s="297"/>
      <c r="C92" s="141" t="s">
        <v>31</v>
      </c>
      <c r="D92" s="168">
        <v>0</v>
      </c>
      <c r="E92" s="168">
        <v>0</v>
      </c>
      <c r="F92" s="168">
        <v>0</v>
      </c>
      <c r="G92" s="168">
        <v>0</v>
      </c>
      <c r="H92" s="168">
        <v>0</v>
      </c>
      <c r="I92" s="168">
        <v>0</v>
      </c>
      <c r="J92" s="168">
        <v>6</v>
      </c>
      <c r="K92" s="168">
        <v>2</v>
      </c>
      <c r="L92" s="168">
        <v>4</v>
      </c>
      <c r="M92" s="168">
        <v>3</v>
      </c>
      <c r="N92" s="168">
        <v>9</v>
      </c>
      <c r="O92" s="168">
        <v>6</v>
      </c>
      <c r="P92" s="136">
        <f t="shared" si="16"/>
        <v>19</v>
      </c>
      <c r="Q92" s="136">
        <f t="shared" si="17"/>
        <v>11</v>
      </c>
      <c r="R92" s="136">
        <f t="shared" si="18"/>
        <v>30</v>
      </c>
    </row>
    <row r="93" spans="1:18" ht="27.75">
      <c r="A93" s="297"/>
      <c r="B93" s="297"/>
      <c r="C93" s="139" t="s">
        <v>222</v>
      </c>
      <c r="D93" s="140">
        <f>SUM(D91:D92)</f>
        <v>1</v>
      </c>
      <c r="E93" s="140">
        <f t="shared" ref="E93:O93" si="23">SUM(E91:E92)</f>
        <v>0</v>
      </c>
      <c r="F93" s="140">
        <f t="shared" si="23"/>
        <v>1</v>
      </c>
      <c r="G93" s="140">
        <f t="shared" si="23"/>
        <v>0</v>
      </c>
      <c r="H93" s="140">
        <f t="shared" si="23"/>
        <v>2</v>
      </c>
      <c r="I93" s="140">
        <f t="shared" si="23"/>
        <v>0</v>
      </c>
      <c r="J93" s="140">
        <f t="shared" si="23"/>
        <v>15</v>
      </c>
      <c r="K93" s="140">
        <f t="shared" si="23"/>
        <v>4</v>
      </c>
      <c r="L93" s="140">
        <f t="shared" si="23"/>
        <v>4</v>
      </c>
      <c r="M93" s="140">
        <f t="shared" si="23"/>
        <v>3</v>
      </c>
      <c r="N93" s="140">
        <f t="shared" si="23"/>
        <v>10</v>
      </c>
      <c r="O93" s="140">
        <f t="shared" si="23"/>
        <v>8</v>
      </c>
      <c r="P93" s="136">
        <f t="shared" si="16"/>
        <v>33</v>
      </c>
      <c r="Q93" s="136">
        <f t="shared" si="17"/>
        <v>15</v>
      </c>
      <c r="R93" s="136">
        <f t="shared" si="18"/>
        <v>48</v>
      </c>
    </row>
    <row r="94" spans="1:18" ht="27.75">
      <c r="A94" s="297" t="s">
        <v>329</v>
      </c>
      <c r="B94" s="297"/>
      <c r="C94" s="141" t="s">
        <v>42</v>
      </c>
      <c r="D94" s="127">
        <v>1</v>
      </c>
      <c r="E94" s="127">
        <v>0</v>
      </c>
      <c r="F94" s="127">
        <v>0</v>
      </c>
      <c r="G94" s="127">
        <v>0</v>
      </c>
      <c r="H94" s="127">
        <v>0</v>
      </c>
      <c r="I94" s="127">
        <v>0</v>
      </c>
      <c r="J94" s="127">
        <v>0</v>
      </c>
      <c r="K94" s="127">
        <v>0</v>
      </c>
      <c r="L94" s="127">
        <v>0</v>
      </c>
      <c r="M94" s="127">
        <v>0</v>
      </c>
      <c r="N94" s="127">
        <v>0</v>
      </c>
      <c r="O94" s="127">
        <v>0</v>
      </c>
      <c r="P94" s="136">
        <f t="shared" si="16"/>
        <v>1</v>
      </c>
      <c r="Q94" s="136">
        <f t="shared" si="17"/>
        <v>0</v>
      </c>
      <c r="R94" s="136">
        <f t="shared" si="18"/>
        <v>1</v>
      </c>
    </row>
    <row r="95" spans="1:18" ht="27.75">
      <c r="A95" s="297" t="s">
        <v>416</v>
      </c>
      <c r="B95" s="297"/>
      <c r="C95" s="141" t="s">
        <v>4</v>
      </c>
      <c r="D95" s="125">
        <v>0</v>
      </c>
      <c r="E95" s="125">
        <v>0</v>
      </c>
      <c r="F95" s="125">
        <v>2</v>
      </c>
      <c r="G95" s="125">
        <v>1</v>
      </c>
      <c r="H95" s="125">
        <v>7</v>
      </c>
      <c r="I95" s="125">
        <v>9</v>
      </c>
      <c r="J95" s="125">
        <v>20</v>
      </c>
      <c r="K95" s="125">
        <v>24</v>
      </c>
      <c r="L95" s="125">
        <v>0</v>
      </c>
      <c r="M95" s="125">
        <v>0</v>
      </c>
      <c r="N95" s="125">
        <v>11</v>
      </c>
      <c r="O95" s="125">
        <v>10</v>
      </c>
      <c r="P95" s="136">
        <f t="shared" si="16"/>
        <v>40</v>
      </c>
      <c r="Q95" s="136">
        <f t="shared" si="17"/>
        <v>44</v>
      </c>
      <c r="R95" s="136">
        <f t="shared" si="18"/>
        <v>84</v>
      </c>
    </row>
    <row r="96" spans="1:18" ht="27.75">
      <c r="A96" s="297" t="s">
        <v>32</v>
      </c>
      <c r="B96" s="297"/>
      <c r="C96" s="141" t="s">
        <v>4</v>
      </c>
      <c r="D96" s="125">
        <v>51</v>
      </c>
      <c r="E96" s="125">
        <v>4</v>
      </c>
      <c r="F96" s="125">
        <v>42</v>
      </c>
      <c r="G96" s="125">
        <v>12</v>
      </c>
      <c r="H96" s="125">
        <v>39</v>
      </c>
      <c r="I96" s="125">
        <v>26</v>
      </c>
      <c r="J96" s="125">
        <v>21</v>
      </c>
      <c r="K96" s="125">
        <v>15</v>
      </c>
      <c r="L96" s="125">
        <v>7</v>
      </c>
      <c r="M96" s="125">
        <v>11</v>
      </c>
      <c r="N96" s="125">
        <v>26</v>
      </c>
      <c r="O96" s="125">
        <v>68</v>
      </c>
      <c r="P96" s="136">
        <f t="shared" si="16"/>
        <v>186</v>
      </c>
      <c r="Q96" s="136">
        <f t="shared" si="17"/>
        <v>136</v>
      </c>
      <c r="R96" s="136">
        <f t="shared" si="18"/>
        <v>322</v>
      </c>
    </row>
    <row r="97" spans="1:18" ht="27.75">
      <c r="A97" s="297"/>
      <c r="B97" s="297"/>
      <c r="C97" s="141" t="s">
        <v>5</v>
      </c>
      <c r="D97" s="157">
        <v>38</v>
      </c>
      <c r="E97" s="157">
        <v>5</v>
      </c>
      <c r="F97" s="157">
        <v>49</v>
      </c>
      <c r="G97" s="157">
        <v>7</v>
      </c>
      <c r="H97" s="157">
        <v>40</v>
      </c>
      <c r="I97" s="157">
        <v>18</v>
      </c>
      <c r="J97" s="157">
        <v>13</v>
      </c>
      <c r="K97" s="157">
        <v>23</v>
      </c>
      <c r="L97" s="157">
        <v>0</v>
      </c>
      <c r="M97" s="157">
        <v>0</v>
      </c>
      <c r="N97" s="157">
        <v>36</v>
      </c>
      <c r="O97" s="156">
        <v>20</v>
      </c>
      <c r="P97" s="136">
        <f t="shared" si="16"/>
        <v>176</v>
      </c>
      <c r="Q97" s="136">
        <f t="shared" si="17"/>
        <v>73</v>
      </c>
      <c r="R97" s="136">
        <f t="shared" si="18"/>
        <v>249</v>
      </c>
    </row>
    <row r="98" spans="1:18" ht="27.75">
      <c r="A98" s="297"/>
      <c r="B98" s="297"/>
      <c r="C98" s="141" t="s">
        <v>6</v>
      </c>
      <c r="D98" s="164">
        <v>69</v>
      </c>
      <c r="E98" s="164">
        <v>3</v>
      </c>
      <c r="F98" s="164">
        <v>54</v>
      </c>
      <c r="G98" s="164">
        <v>16</v>
      </c>
      <c r="H98" s="164">
        <v>49</v>
      </c>
      <c r="I98" s="164">
        <v>24</v>
      </c>
      <c r="J98" s="164">
        <v>25</v>
      </c>
      <c r="K98" s="164">
        <v>42</v>
      </c>
      <c r="L98" s="174"/>
      <c r="M98" s="174"/>
      <c r="N98" s="164">
        <v>19</v>
      </c>
      <c r="O98" s="164">
        <v>44</v>
      </c>
      <c r="P98" s="136">
        <f t="shared" si="16"/>
        <v>216</v>
      </c>
      <c r="Q98" s="136">
        <f t="shared" si="17"/>
        <v>129</v>
      </c>
      <c r="R98" s="136">
        <f t="shared" si="18"/>
        <v>345</v>
      </c>
    </row>
    <row r="99" spans="1:18" ht="27.75">
      <c r="A99" s="297"/>
      <c r="B99" s="297"/>
      <c r="C99" s="141" t="s">
        <v>7</v>
      </c>
      <c r="D99" s="137">
        <v>32</v>
      </c>
      <c r="E99" s="137">
        <v>1</v>
      </c>
      <c r="F99" s="137">
        <v>46</v>
      </c>
      <c r="G99" s="137">
        <v>4</v>
      </c>
      <c r="H99" s="137">
        <v>32</v>
      </c>
      <c r="I99" s="137">
        <v>13</v>
      </c>
      <c r="J99" s="189">
        <v>4</v>
      </c>
      <c r="K99" s="189">
        <v>9</v>
      </c>
      <c r="L99" s="137">
        <v>3</v>
      </c>
      <c r="M99" s="137">
        <v>0</v>
      </c>
      <c r="N99" s="137">
        <v>12</v>
      </c>
      <c r="O99" s="137">
        <v>39</v>
      </c>
      <c r="P99" s="136">
        <f t="shared" si="16"/>
        <v>129</v>
      </c>
      <c r="Q99" s="136">
        <f t="shared" si="17"/>
        <v>66</v>
      </c>
      <c r="R99" s="136">
        <f t="shared" si="18"/>
        <v>195</v>
      </c>
    </row>
    <row r="100" spans="1:18" ht="27.75">
      <c r="A100" s="297"/>
      <c r="B100" s="297"/>
      <c r="C100" s="141" t="s">
        <v>8</v>
      </c>
      <c r="D100" s="142">
        <v>0</v>
      </c>
      <c r="E100" s="142">
        <v>0</v>
      </c>
      <c r="F100" s="142">
        <v>2</v>
      </c>
      <c r="G100" s="142">
        <v>0</v>
      </c>
      <c r="H100" s="142">
        <v>0</v>
      </c>
      <c r="I100" s="142">
        <v>0</v>
      </c>
      <c r="J100" s="142">
        <v>55</v>
      </c>
      <c r="K100" s="142">
        <v>25</v>
      </c>
      <c r="L100" s="142">
        <v>48</v>
      </c>
      <c r="M100" s="142">
        <v>17</v>
      </c>
      <c r="N100" s="142">
        <v>20</v>
      </c>
      <c r="O100" s="142">
        <v>17</v>
      </c>
      <c r="P100" s="136">
        <f t="shared" si="16"/>
        <v>125</v>
      </c>
      <c r="Q100" s="136">
        <f t="shared" si="17"/>
        <v>59</v>
      </c>
      <c r="R100" s="136">
        <f t="shared" si="18"/>
        <v>184</v>
      </c>
    </row>
    <row r="101" spans="1:18" ht="27.75">
      <c r="A101" s="297"/>
      <c r="B101" s="297"/>
      <c r="C101" s="139" t="s">
        <v>222</v>
      </c>
      <c r="D101" s="140">
        <f t="shared" ref="D101:O101" si="24">SUM(D96:D100)</f>
        <v>190</v>
      </c>
      <c r="E101" s="140">
        <f t="shared" si="24"/>
        <v>13</v>
      </c>
      <c r="F101" s="140">
        <f t="shared" si="24"/>
        <v>193</v>
      </c>
      <c r="G101" s="140">
        <f t="shared" si="24"/>
        <v>39</v>
      </c>
      <c r="H101" s="140">
        <f t="shared" si="24"/>
        <v>160</v>
      </c>
      <c r="I101" s="140">
        <f t="shared" si="24"/>
        <v>81</v>
      </c>
      <c r="J101" s="140">
        <f t="shared" si="24"/>
        <v>118</v>
      </c>
      <c r="K101" s="140">
        <f t="shared" si="24"/>
        <v>114</v>
      </c>
      <c r="L101" s="140">
        <f t="shared" si="24"/>
        <v>58</v>
      </c>
      <c r="M101" s="140">
        <f t="shared" si="24"/>
        <v>28</v>
      </c>
      <c r="N101" s="140">
        <f t="shared" si="24"/>
        <v>113</v>
      </c>
      <c r="O101" s="140">
        <f t="shared" si="24"/>
        <v>188</v>
      </c>
      <c r="P101" s="136">
        <f t="shared" si="16"/>
        <v>832</v>
      </c>
      <c r="Q101" s="136">
        <f t="shared" si="17"/>
        <v>463</v>
      </c>
      <c r="R101" s="136">
        <f t="shared" si="18"/>
        <v>1295</v>
      </c>
    </row>
    <row r="102" spans="1:18" ht="27.75">
      <c r="A102" s="299" t="s">
        <v>33</v>
      </c>
      <c r="B102" s="299"/>
      <c r="C102" s="141" t="s">
        <v>27</v>
      </c>
      <c r="D102" s="126">
        <v>0</v>
      </c>
      <c r="E102" s="126">
        <v>0</v>
      </c>
      <c r="F102" s="126">
        <v>0</v>
      </c>
      <c r="G102" s="126">
        <v>0</v>
      </c>
      <c r="H102" s="126">
        <v>0</v>
      </c>
      <c r="I102" s="126">
        <v>0</v>
      </c>
      <c r="J102" s="126">
        <v>2</v>
      </c>
      <c r="K102" s="126">
        <v>0</v>
      </c>
      <c r="L102" s="126">
        <v>0</v>
      </c>
      <c r="M102" s="126">
        <v>0</v>
      </c>
      <c r="N102" s="126">
        <v>0</v>
      </c>
      <c r="O102" s="126">
        <v>0</v>
      </c>
      <c r="P102" s="136">
        <f t="shared" si="16"/>
        <v>2</v>
      </c>
      <c r="Q102" s="136">
        <f t="shared" si="17"/>
        <v>0</v>
      </c>
      <c r="R102" s="136">
        <f t="shared" si="18"/>
        <v>2</v>
      </c>
    </row>
    <row r="103" spans="1:18" ht="27.75">
      <c r="A103" s="299"/>
      <c r="B103" s="299"/>
      <c r="C103" s="135" t="s">
        <v>23</v>
      </c>
      <c r="D103" s="156">
        <v>0</v>
      </c>
      <c r="E103" s="156">
        <v>0</v>
      </c>
      <c r="F103" s="156">
        <v>0</v>
      </c>
      <c r="G103" s="156">
        <v>0</v>
      </c>
      <c r="H103" s="156">
        <v>1</v>
      </c>
      <c r="I103" s="156">
        <v>0</v>
      </c>
      <c r="J103" s="157">
        <v>6</v>
      </c>
      <c r="K103" s="157">
        <v>0</v>
      </c>
      <c r="L103" s="156">
        <v>0</v>
      </c>
      <c r="M103" s="156">
        <v>0</v>
      </c>
      <c r="N103" s="156">
        <v>0</v>
      </c>
      <c r="O103" s="156">
        <v>0</v>
      </c>
      <c r="P103" s="136">
        <f t="shared" si="16"/>
        <v>7</v>
      </c>
      <c r="Q103" s="136">
        <f t="shared" si="17"/>
        <v>0</v>
      </c>
      <c r="R103" s="136">
        <f t="shared" si="18"/>
        <v>7</v>
      </c>
    </row>
    <row r="104" spans="1:18" ht="27.75">
      <c r="A104" s="299"/>
      <c r="B104" s="299"/>
      <c r="C104" s="135" t="s">
        <v>17</v>
      </c>
      <c r="D104" s="164">
        <v>1</v>
      </c>
      <c r="E104" s="164">
        <v>0</v>
      </c>
      <c r="F104" s="164">
        <v>2</v>
      </c>
      <c r="G104" s="164">
        <v>0</v>
      </c>
      <c r="H104" s="164">
        <v>3</v>
      </c>
      <c r="I104" s="164">
        <v>3</v>
      </c>
      <c r="J104" s="164">
        <v>1</v>
      </c>
      <c r="K104" s="164">
        <v>0</v>
      </c>
      <c r="L104" s="174"/>
      <c r="M104" s="174"/>
      <c r="N104" s="164">
        <v>0</v>
      </c>
      <c r="O104" s="164">
        <v>0</v>
      </c>
      <c r="P104" s="136">
        <f t="shared" si="16"/>
        <v>7</v>
      </c>
      <c r="Q104" s="136">
        <f t="shared" si="17"/>
        <v>3</v>
      </c>
      <c r="R104" s="136">
        <f t="shared" si="18"/>
        <v>10</v>
      </c>
    </row>
    <row r="105" spans="1:18" ht="27.75">
      <c r="A105" s="299"/>
      <c r="B105" s="299"/>
      <c r="C105" s="135" t="s">
        <v>29</v>
      </c>
      <c r="D105" s="137">
        <v>0</v>
      </c>
      <c r="E105" s="137">
        <v>0</v>
      </c>
      <c r="F105" s="137">
        <v>0</v>
      </c>
      <c r="G105" s="137">
        <v>0</v>
      </c>
      <c r="H105" s="137">
        <v>0</v>
      </c>
      <c r="I105" s="137">
        <v>3</v>
      </c>
      <c r="J105" s="174"/>
      <c r="K105" s="174"/>
      <c r="L105" s="137">
        <v>0</v>
      </c>
      <c r="M105" s="137">
        <v>0</v>
      </c>
      <c r="N105" s="137">
        <v>1</v>
      </c>
      <c r="O105" s="137">
        <v>1</v>
      </c>
      <c r="P105" s="136">
        <f t="shared" si="16"/>
        <v>1</v>
      </c>
      <c r="Q105" s="136">
        <f t="shared" si="17"/>
        <v>4</v>
      </c>
      <c r="R105" s="136">
        <f t="shared" si="18"/>
        <v>5</v>
      </c>
    </row>
    <row r="106" spans="1:18" ht="27.75">
      <c r="A106" s="299"/>
      <c r="B106" s="299"/>
      <c r="C106" s="141" t="s">
        <v>30</v>
      </c>
      <c r="D106" s="168">
        <v>0</v>
      </c>
      <c r="E106" s="168">
        <v>0</v>
      </c>
      <c r="F106" s="168">
        <v>0</v>
      </c>
      <c r="G106" s="168">
        <v>0</v>
      </c>
      <c r="H106" s="168">
        <v>0</v>
      </c>
      <c r="I106" s="168">
        <v>0</v>
      </c>
      <c r="J106" s="168">
        <v>0</v>
      </c>
      <c r="K106" s="168">
        <v>0</v>
      </c>
      <c r="L106" s="168">
        <v>3</v>
      </c>
      <c r="M106" s="168">
        <v>2</v>
      </c>
      <c r="N106" s="168">
        <v>6</v>
      </c>
      <c r="O106" s="168">
        <v>4</v>
      </c>
      <c r="P106" s="136">
        <f t="shared" si="16"/>
        <v>9</v>
      </c>
      <c r="Q106" s="136">
        <f t="shared" si="17"/>
        <v>6</v>
      </c>
      <c r="R106" s="136">
        <f t="shared" si="18"/>
        <v>15</v>
      </c>
    </row>
    <row r="107" spans="1:18" ht="27.75">
      <c r="A107" s="299"/>
      <c r="B107" s="299"/>
      <c r="C107" s="139" t="s">
        <v>222</v>
      </c>
      <c r="D107" s="140">
        <f t="shared" ref="D107:O107" si="25">SUM(D102:D106)</f>
        <v>1</v>
      </c>
      <c r="E107" s="140">
        <f t="shared" si="25"/>
        <v>0</v>
      </c>
      <c r="F107" s="140">
        <f t="shared" si="25"/>
        <v>2</v>
      </c>
      <c r="G107" s="140">
        <f t="shared" si="25"/>
        <v>0</v>
      </c>
      <c r="H107" s="140">
        <f t="shared" si="25"/>
        <v>4</v>
      </c>
      <c r="I107" s="140">
        <f t="shared" si="25"/>
        <v>6</v>
      </c>
      <c r="J107" s="140">
        <f t="shared" si="25"/>
        <v>9</v>
      </c>
      <c r="K107" s="140">
        <f t="shared" si="25"/>
        <v>0</v>
      </c>
      <c r="L107" s="140">
        <f t="shared" si="25"/>
        <v>3</v>
      </c>
      <c r="M107" s="140">
        <f t="shared" si="25"/>
        <v>2</v>
      </c>
      <c r="N107" s="140">
        <f t="shared" si="25"/>
        <v>7</v>
      </c>
      <c r="O107" s="140">
        <f t="shared" si="25"/>
        <v>5</v>
      </c>
      <c r="P107" s="136">
        <f t="shared" si="16"/>
        <v>26</v>
      </c>
      <c r="Q107" s="136">
        <f t="shared" si="17"/>
        <v>13</v>
      </c>
      <c r="R107" s="136">
        <f t="shared" si="18"/>
        <v>39</v>
      </c>
    </row>
    <row r="108" spans="1:18" ht="27.75">
      <c r="A108" s="299" t="s">
        <v>220</v>
      </c>
      <c r="B108" s="299"/>
      <c r="C108" s="135" t="s">
        <v>42</v>
      </c>
      <c r="D108" s="127">
        <v>0</v>
      </c>
      <c r="E108" s="127">
        <v>0</v>
      </c>
      <c r="F108" s="127">
        <v>1</v>
      </c>
      <c r="G108" s="127">
        <v>0</v>
      </c>
      <c r="H108" s="127">
        <v>0</v>
      </c>
      <c r="I108" s="127">
        <v>0</v>
      </c>
      <c r="J108" s="127">
        <v>0</v>
      </c>
      <c r="K108" s="127">
        <v>0</v>
      </c>
      <c r="L108" s="127">
        <v>0</v>
      </c>
      <c r="M108" s="127">
        <v>0</v>
      </c>
      <c r="N108" s="127">
        <v>0</v>
      </c>
      <c r="O108" s="127">
        <v>0</v>
      </c>
      <c r="P108" s="136">
        <f t="shared" si="16"/>
        <v>1</v>
      </c>
      <c r="Q108" s="136">
        <f t="shared" si="17"/>
        <v>0</v>
      </c>
      <c r="R108" s="136">
        <f t="shared" si="18"/>
        <v>1</v>
      </c>
    </row>
    <row r="109" spans="1:18" ht="27.75">
      <c r="A109" s="299"/>
      <c r="B109" s="299"/>
      <c r="C109" s="135" t="s">
        <v>31</v>
      </c>
      <c r="D109" s="169">
        <v>0</v>
      </c>
      <c r="E109" s="169">
        <v>0</v>
      </c>
      <c r="F109" s="169">
        <v>0</v>
      </c>
      <c r="G109" s="169">
        <v>0</v>
      </c>
      <c r="H109" s="169">
        <v>0</v>
      </c>
      <c r="I109" s="169">
        <v>0</v>
      </c>
      <c r="J109" s="169">
        <v>2</v>
      </c>
      <c r="K109" s="169">
        <v>4</v>
      </c>
      <c r="L109" s="169">
        <v>0</v>
      </c>
      <c r="M109" s="169">
        <v>0</v>
      </c>
      <c r="N109" s="169">
        <v>11</v>
      </c>
      <c r="O109" s="169">
        <v>6</v>
      </c>
      <c r="P109" s="136">
        <f t="shared" si="16"/>
        <v>13</v>
      </c>
      <c r="Q109" s="136">
        <f t="shared" si="17"/>
        <v>10</v>
      </c>
      <c r="R109" s="136">
        <f t="shared" si="18"/>
        <v>23</v>
      </c>
    </row>
    <row r="110" spans="1:18" ht="27.75">
      <c r="A110" s="299"/>
      <c r="B110" s="299"/>
      <c r="C110" s="139" t="s">
        <v>222</v>
      </c>
      <c r="D110" s="140">
        <f>SUM(D108:D109)</f>
        <v>0</v>
      </c>
      <c r="E110" s="140">
        <f t="shared" ref="E110:O110" si="26">SUM(E108:E109)</f>
        <v>0</v>
      </c>
      <c r="F110" s="140">
        <f t="shared" si="26"/>
        <v>1</v>
      </c>
      <c r="G110" s="140">
        <f t="shared" si="26"/>
        <v>0</v>
      </c>
      <c r="H110" s="140">
        <f t="shared" si="26"/>
        <v>0</v>
      </c>
      <c r="I110" s="140">
        <f t="shared" si="26"/>
        <v>0</v>
      </c>
      <c r="J110" s="140">
        <f t="shared" si="26"/>
        <v>2</v>
      </c>
      <c r="K110" s="140">
        <f t="shared" si="26"/>
        <v>4</v>
      </c>
      <c r="L110" s="140">
        <f t="shared" si="26"/>
        <v>0</v>
      </c>
      <c r="M110" s="140">
        <f t="shared" si="26"/>
        <v>0</v>
      </c>
      <c r="N110" s="140">
        <f t="shared" si="26"/>
        <v>11</v>
      </c>
      <c r="O110" s="140">
        <f t="shared" si="26"/>
        <v>6</v>
      </c>
      <c r="P110" s="136">
        <f t="shared" si="16"/>
        <v>14</v>
      </c>
      <c r="Q110" s="136">
        <f t="shared" si="17"/>
        <v>10</v>
      </c>
      <c r="R110" s="136">
        <f t="shared" si="18"/>
        <v>24</v>
      </c>
    </row>
    <row r="111" spans="1:18" ht="27.75">
      <c r="A111" s="299" t="s">
        <v>331</v>
      </c>
      <c r="B111" s="299"/>
      <c r="C111" s="135" t="s">
        <v>22</v>
      </c>
      <c r="D111" s="126">
        <v>1</v>
      </c>
      <c r="E111" s="126">
        <v>0</v>
      </c>
      <c r="F111" s="126">
        <v>1</v>
      </c>
      <c r="G111" s="126">
        <v>1</v>
      </c>
      <c r="H111" s="126">
        <v>0</v>
      </c>
      <c r="I111" s="126">
        <v>0</v>
      </c>
      <c r="J111" s="126">
        <v>5</v>
      </c>
      <c r="K111" s="126">
        <v>0</v>
      </c>
      <c r="L111" s="126">
        <v>0</v>
      </c>
      <c r="M111" s="126">
        <v>0</v>
      </c>
      <c r="N111" s="126">
        <v>8</v>
      </c>
      <c r="O111" s="126">
        <v>1</v>
      </c>
      <c r="P111" s="136">
        <f t="shared" si="16"/>
        <v>15</v>
      </c>
      <c r="Q111" s="136">
        <f t="shared" si="17"/>
        <v>2</v>
      </c>
      <c r="R111" s="136">
        <f t="shared" si="18"/>
        <v>17</v>
      </c>
    </row>
    <row r="112" spans="1:18" ht="27.75">
      <c r="A112" s="297" t="s">
        <v>36</v>
      </c>
      <c r="B112" s="297"/>
      <c r="C112" s="141" t="s">
        <v>4</v>
      </c>
      <c r="D112" s="125">
        <v>12</v>
      </c>
      <c r="E112" s="125">
        <v>2</v>
      </c>
      <c r="F112" s="125">
        <v>16</v>
      </c>
      <c r="G112" s="125">
        <v>5</v>
      </c>
      <c r="H112" s="125">
        <v>28</v>
      </c>
      <c r="I112" s="125">
        <v>16</v>
      </c>
      <c r="J112" s="125">
        <v>12</v>
      </c>
      <c r="K112" s="125">
        <v>10</v>
      </c>
      <c r="L112" s="125">
        <v>0</v>
      </c>
      <c r="M112" s="125">
        <v>0</v>
      </c>
      <c r="N112" s="125">
        <v>0</v>
      </c>
      <c r="O112" s="125">
        <v>0</v>
      </c>
      <c r="P112" s="136">
        <f t="shared" si="16"/>
        <v>68</v>
      </c>
      <c r="Q112" s="136">
        <f t="shared" si="17"/>
        <v>33</v>
      </c>
      <c r="R112" s="136">
        <f t="shared" si="18"/>
        <v>101</v>
      </c>
    </row>
    <row r="113" spans="1:18" ht="27.75">
      <c r="A113" s="297"/>
      <c r="B113" s="297"/>
      <c r="C113" s="135" t="s">
        <v>5</v>
      </c>
      <c r="D113" s="157">
        <v>4</v>
      </c>
      <c r="E113" s="157">
        <v>0</v>
      </c>
      <c r="F113" s="157">
        <v>23</v>
      </c>
      <c r="G113" s="157">
        <v>0</v>
      </c>
      <c r="H113" s="157">
        <v>10</v>
      </c>
      <c r="I113" s="157">
        <v>0</v>
      </c>
      <c r="J113" s="157">
        <v>23</v>
      </c>
      <c r="K113" s="157">
        <v>3</v>
      </c>
      <c r="L113" s="156">
        <v>0</v>
      </c>
      <c r="M113" s="156">
        <v>0</v>
      </c>
      <c r="N113" s="156">
        <v>0</v>
      </c>
      <c r="O113" s="156">
        <v>0</v>
      </c>
      <c r="P113" s="136">
        <f t="shared" si="16"/>
        <v>60</v>
      </c>
      <c r="Q113" s="136">
        <f t="shared" si="17"/>
        <v>3</v>
      </c>
      <c r="R113" s="136">
        <f t="shared" si="18"/>
        <v>63</v>
      </c>
    </row>
    <row r="114" spans="1:18" ht="27.75">
      <c r="A114" s="297"/>
      <c r="B114" s="297"/>
      <c r="C114" s="135" t="s">
        <v>6</v>
      </c>
      <c r="D114" s="164">
        <v>1</v>
      </c>
      <c r="E114" s="164">
        <v>0</v>
      </c>
      <c r="F114" s="164">
        <v>1</v>
      </c>
      <c r="G114" s="164">
        <v>0</v>
      </c>
      <c r="H114" s="164">
        <v>2</v>
      </c>
      <c r="I114" s="164">
        <v>0</v>
      </c>
      <c r="J114" s="164">
        <v>9</v>
      </c>
      <c r="K114" s="164">
        <v>5</v>
      </c>
      <c r="L114" s="174"/>
      <c r="M114" s="174"/>
      <c r="N114" s="164">
        <v>0</v>
      </c>
      <c r="O114" s="164">
        <v>0</v>
      </c>
      <c r="P114" s="136">
        <f t="shared" si="16"/>
        <v>13</v>
      </c>
      <c r="Q114" s="136">
        <f t="shared" si="17"/>
        <v>5</v>
      </c>
      <c r="R114" s="136">
        <f t="shared" si="18"/>
        <v>18</v>
      </c>
    </row>
    <row r="115" spans="1:18" ht="27.75">
      <c r="A115" s="297"/>
      <c r="B115" s="297"/>
      <c r="C115" s="135" t="s">
        <v>7</v>
      </c>
      <c r="D115" s="137">
        <v>0</v>
      </c>
      <c r="E115" s="137">
        <v>0</v>
      </c>
      <c r="F115" s="137">
        <v>2</v>
      </c>
      <c r="G115" s="137">
        <v>0</v>
      </c>
      <c r="H115" s="137">
        <v>2</v>
      </c>
      <c r="I115" s="137">
        <v>0</v>
      </c>
      <c r="J115" s="174"/>
      <c r="K115" s="174"/>
      <c r="L115" s="137">
        <v>4</v>
      </c>
      <c r="M115" s="137">
        <v>0</v>
      </c>
      <c r="N115" s="137">
        <v>1</v>
      </c>
      <c r="O115" s="137">
        <v>0</v>
      </c>
      <c r="P115" s="136">
        <f t="shared" si="16"/>
        <v>9</v>
      </c>
      <c r="Q115" s="136">
        <f t="shared" si="17"/>
        <v>0</v>
      </c>
      <c r="R115" s="136">
        <f t="shared" si="18"/>
        <v>9</v>
      </c>
    </row>
    <row r="116" spans="1:18" ht="27.75">
      <c r="A116" s="297"/>
      <c r="B116" s="297"/>
      <c r="C116" s="135" t="s">
        <v>8</v>
      </c>
      <c r="D116" s="168">
        <v>0</v>
      </c>
      <c r="E116" s="168">
        <v>0</v>
      </c>
      <c r="F116" s="168">
        <v>0</v>
      </c>
      <c r="G116" s="168">
        <v>0</v>
      </c>
      <c r="H116" s="168">
        <v>0</v>
      </c>
      <c r="I116" s="168">
        <v>0</v>
      </c>
      <c r="J116" s="168">
        <v>11</v>
      </c>
      <c r="K116" s="168">
        <v>6</v>
      </c>
      <c r="L116" s="168">
        <v>0</v>
      </c>
      <c r="M116" s="168">
        <v>0</v>
      </c>
      <c r="N116" s="168">
        <v>8</v>
      </c>
      <c r="O116" s="168">
        <v>3</v>
      </c>
      <c r="P116" s="136">
        <f t="shared" si="16"/>
        <v>19</v>
      </c>
      <c r="Q116" s="136">
        <f t="shared" si="17"/>
        <v>9</v>
      </c>
      <c r="R116" s="136">
        <f t="shared" si="18"/>
        <v>28</v>
      </c>
    </row>
    <row r="117" spans="1:18" ht="27.75">
      <c r="A117" s="297"/>
      <c r="B117" s="297"/>
      <c r="C117" s="139" t="s">
        <v>222</v>
      </c>
      <c r="D117" s="140">
        <f>SUM(D112:D116)</f>
        <v>17</v>
      </c>
      <c r="E117" s="140">
        <f t="shared" ref="E117:O117" si="27">SUM(E112:E116)</f>
        <v>2</v>
      </c>
      <c r="F117" s="140">
        <f t="shared" si="27"/>
        <v>42</v>
      </c>
      <c r="G117" s="140">
        <f t="shared" si="27"/>
        <v>5</v>
      </c>
      <c r="H117" s="140">
        <f t="shared" si="27"/>
        <v>42</v>
      </c>
      <c r="I117" s="140">
        <f t="shared" si="27"/>
        <v>16</v>
      </c>
      <c r="J117" s="140">
        <f t="shared" si="27"/>
        <v>55</v>
      </c>
      <c r="K117" s="140">
        <f t="shared" si="27"/>
        <v>24</v>
      </c>
      <c r="L117" s="140">
        <f t="shared" si="27"/>
        <v>4</v>
      </c>
      <c r="M117" s="140">
        <f t="shared" si="27"/>
        <v>0</v>
      </c>
      <c r="N117" s="140">
        <f t="shared" si="27"/>
        <v>9</v>
      </c>
      <c r="O117" s="140">
        <f t="shared" si="27"/>
        <v>3</v>
      </c>
      <c r="P117" s="136">
        <f t="shared" si="16"/>
        <v>169</v>
      </c>
      <c r="Q117" s="136">
        <f t="shared" si="17"/>
        <v>50</v>
      </c>
      <c r="R117" s="136">
        <f t="shared" si="18"/>
        <v>219</v>
      </c>
    </row>
    <row r="118" spans="1:18" ht="27.75">
      <c r="A118" s="298" t="s">
        <v>221</v>
      </c>
      <c r="B118" s="298"/>
      <c r="C118" s="135" t="s">
        <v>27</v>
      </c>
      <c r="D118" s="126">
        <v>0</v>
      </c>
      <c r="E118" s="126">
        <v>0</v>
      </c>
      <c r="F118" s="126">
        <v>1</v>
      </c>
      <c r="G118" s="126">
        <v>0</v>
      </c>
      <c r="H118" s="126">
        <v>0</v>
      </c>
      <c r="I118" s="126">
        <v>0</v>
      </c>
      <c r="J118" s="126">
        <v>9</v>
      </c>
      <c r="K118" s="126">
        <v>2</v>
      </c>
      <c r="L118" s="126">
        <v>8</v>
      </c>
      <c r="M118" s="126">
        <v>0</v>
      </c>
      <c r="N118" s="126">
        <v>0</v>
      </c>
      <c r="O118" s="126">
        <v>0</v>
      </c>
      <c r="P118" s="136">
        <f t="shared" si="16"/>
        <v>18</v>
      </c>
      <c r="Q118" s="136">
        <f t="shared" si="17"/>
        <v>2</v>
      </c>
      <c r="R118" s="136">
        <f t="shared" si="18"/>
        <v>20</v>
      </c>
    </row>
    <row r="119" spans="1:18" ht="27.75">
      <c r="A119" s="298"/>
      <c r="B119" s="298"/>
      <c r="C119" s="135" t="s">
        <v>23</v>
      </c>
      <c r="D119" s="156">
        <v>0</v>
      </c>
      <c r="E119" s="156">
        <v>0</v>
      </c>
      <c r="F119" s="156">
        <v>0</v>
      </c>
      <c r="G119" s="156">
        <v>0</v>
      </c>
      <c r="H119" s="156">
        <v>0</v>
      </c>
      <c r="I119" s="156">
        <v>0</v>
      </c>
      <c r="J119" s="157">
        <v>3</v>
      </c>
      <c r="K119" s="157">
        <v>0</v>
      </c>
      <c r="L119" s="156">
        <v>0</v>
      </c>
      <c r="M119" s="156">
        <v>0</v>
      </c>
      <c r="N119" s="156">
        <v>0</v>
      </c>
      <c r="O119" s="156">
        <v>0</v>
      </c>
      <c r="P119" s="136">
        <f t="shared" si="16"/>
        <v>3</v>
      </c>
      <c r="Q119" s="136">
        <f t="shared" si="17"/>
        <v>0</v>
      </c>
      <c r="R119" s="136">
        <f t="shared" si="18"/>
        <v>3</v>
      </c>
    </row>
    <row r="120" spans="1:18" ht="27.75">
      <c r="A120" s="298"/>
      <c r="B120" s="298"/>
      <c r="C120" s="135" t="s">
        <v>30</v>
      </c>
      <c r="D120" s="168">
        <v>0</v>
      </c>
      <c r="E120" s="168">
        <v>0</v>
      </c>
      <c r="F120" s="168">
        <v>4</v>
      </c>
      <c r="G120" s="168">
        <v>0</v>
      </c>
      <c r="H120" s="168">
        <v>16</v>
      </c>
      <c r="I120" s="168">
        <v>0</v>
      </c>
      <c r="J120" s="168">
        <v>0</v>
      </c>
      <c r="K120" s="168">
        <v>0</v>
      </c>
      <c r="L120" s="168">
        <v>0</v>
      </c>
      <c r="M120" s="168">
        <v>0</v>
      </c>
      <c r="N120" s="168">
        <v>0</v>
      </c>
      <c r="O120" s="168">
        <v>0</v>
      </c>
      <c r="P120" s="136">
        <f t="shared" si="16"/>
        <v>20</v>
      </c>
      <c r="Q120" s="136">
        <f t="shared" si="17"/>
        <v>0</v>
      </c>
      <c r="R120" s="136">
        <f t="shared" si="18"/>
        <v>20</v>
      </c>
    </row>
    <row r="121" spans="1:18" ht="27.75">
      <c r="A121" s="298"/>
      <c r="B121" s="298"/>
      <c r="C121" s="139" t="s">
        <v>222</v>
      </c>
      <c r="D121" s="140">
        <f t="shared" ref="D121:O121" si="28">SUM(D118:D120)</f>
        <v>0</v>
      </c>
      <c r="E121" s="140">
        <f t="shared" si="28"/>
        <v>0</v>
      </c>
      <c r="F121" s="140">
        <f t="shared" si="28"/>
        <v>5</v>
      </c>
      <c r="G121" s="140">
        <f t="shared" si="28"/>
        <v>0</v>
      </c>
      <c r="H121" s="140">
        <f t="shared" si="28"/>
        <v>16</v>
      </c>
      <c r="I121" s="140">
        <f t="shared" si="28"/>
        <v>0</v>
      </c>
      <c r="J121" s="140">
        <f t="shared" si="28"/>
        <v>12</v>
      </c>
      <c r="K121" s="140">
        <f t="shared" si="28"/>
        <v>2</v>
      </c>
      <c r="L121" s="140">
        <f t="shared" si="28"/>
        <v>8</v>
      </c>
      <c r="M121" s="140">
        <f t="shared" si="28"/>
        <v>0</v>
      </c>
      <c r="N121" s="140">
        <f t="shared" si="28"/>
        <v>0</v>
      </c>
      <c r="O121" s="140">
        <f t="shared" si="28"/>
        <v>0</v>
      </c>
      <c r="P121" s="136">
        <f t="shared" si="16"/>
        <v>41</v>
      </c>
      <c r="Q121" s="136">
        <f t="shared" si="17"/>
        <v>2</v>
      </c>
      <c r="R121" s="136">
        <f t="shared" si="18"/>
        <v>43</v>
      </c>
    </row>
    <row r="122" spans="1:18" ht="27.75">
      <c r="A122" s="297" t="s">
        <v>433</v>
      </c>
      <c r="B122" s="297"/>
      <c r="C122" s="141" t="s">
        <v>4</v>
      </c>
      <c r="D122" s="125">
        <v>30</v>
      </c>
      <c r="E122" s="125">
        <v>6</v>
      </c>
      <c r="F122" s="125">
        <v>17</v>
      </c>
      <c r="G122" s="125">
        <v>12</v>
      </c>
      <c r="H122" s="125">
        <v>17</v>
      </c>
      <c r="I122" s="125">
        <v>27</v>
      </c>
      <c r="J122" s="125">
        <v>18</v>
      </c>
      <c r="K122" s="125">
        <v>32</v>
      </c>
      <c r="L122" s="125">
        <v>0</v>
      </c>
      <c r="M122" s="125">
        <v>0</v>
      </c>
      <c r="N122" s="125">
        <v>28</v>
      </c>
      <c r="O122" s="125">
        <v>42</v>
      </c>
      <c r="P122" s="136">
        <f t="shared" si="16"/>
        <v>110</v>
      </c>
      <c r="Q122" s="136">
        <f t="shared" si="17"/>
        <v>119</v>
      </c>
      <c r="R122" s="136">
        <f t="shared" si="18"/>
        <v>229</v>
      </c>
    </row>
    <row r="123" spans="1:18" ht="27.75">
      <c r="A123" s="297"/>
      <c r="B123" s="297"/>
      <c r="C123" s="141" t="s">
        <v>5</v>
      </c>
      <c r="D123" s="157">
        <v>2</v>
      </c>
      <c r="E123" s="157">
        <v>0</v>
      </c>
      <c r="F123" s="157">
        <v>6</v>
      </c>
      <c r="G123" s="157">
        <v>1</v>
      </c>
      <c r="H123" s="157">
        <v>7</v>
      </c>
      <c r="I123" s="157">
        <v>4</v>
      </c>
      <c r="J123" s="157">
        <v>4</v>
      </c>
      <c r="K123" s="157">
        <v>9</v>
      </c>
      <c r="L123" s="157">
        <v>0</v>
      </c>
      <c r="M123" s="157">
        <v>1</v>
      </c>
      <c r="N123" s="157">
        <v>0</v>
      </c>
      <c r="O123" s="157">
        <v>0</v>
      </c>
      <c r="P123" s="136">
        <f t="shared" si="16"/>
        <v>19</v>
      </c>
      <c r="Q123" s="136">
        <f t="shared" si="17"/>
        <v>15</v>
      </c>
      <c r="R123" s="136">
        <f t="shared" si="18"/>
        <v>34</v>
      </c>
    </row>
    <row r="124" spans="1:18" ht="27.75">
      <c r="A124" s="297"/>
      <c r="B124" s="297"/>
      <c r="C124" s="141" t="s">
        <v>6</v>
      </c>
      <c r="D124" s="164">
        <v>1</v>
      </c>
      <c r="E124" s="164">
        <v>0</v>
      </c>
      <c r="F124" s="164">
        <v>1</v>
      </c>
      <c r="G124" s="164">
        <v>0</v>
      </c>
      <c r="H124" s="164">
        <v>4</v>
      </c>
      <c r="I124" s="164">
        <v>17</v>
      </c>
      <c r="J124" s="164">
        <v>8</v>
      </c>
      <c r="K124" s="164">
        <v>50</v>
      </c>
      <c r="L124" s="174"/>
      <c r="M124" s="174"/>
      <c r="N124" s="164">
        <v>2</v>
      </c>
      <c r="O124" s="164">
        <v>8</v>
      </c>
      <c r="P124" s="136">
        <f t="shared" si="16"/>
        <v>16</v>
      </c>
      <c r="Q124" s="136">
        <f t="shared" si="17"/>
        <v>75</v>
      </c>
      <c r="R124" s="136">
        <f t="shared" si="18"/>
        <v>91</v>
      </c>
    </row>
    <row r="125" spans="1:18" ht="27.75">
      <c r="A125" s="297"/>
      <c r="B125" s="297"/>
      <c r="C125" s="141" t="s">
        <v>7</v>
      </c>
      <c r="D125" s="137">
        <v>2</v>
      </c>
      <c r="E125" s="137">
        <v>0</v>
      </c>
      <c r="F125" s="137">
        <v>3</v>
      </c>
      <c r="G125" s="137">
        <v>0</v>
      </c>
      <c r="H125" s="137">
        <v>10</v>
      </c>
      <c r="I125" s="137">
        <v>10</v>
      </c>
      <c r="J125" s="189">
        <v>7</v>
      </c>
      <c r="K125" s="189">
        <v>1</v>
      </c>
      <c r="L125" s="137">
        <v>3</v>
      </c>
      <c r="M125" s="137">
        <v>3</v>
      </c>
      <c r="N125" s="137">
        <v>54</v>
      </c>
      <c r="O125" s="137">
        <v>7</v>
      </c>
      <c r="P125" s="136">
        <f t="shared" si="16"/>
        <v>79</v>
      </c>
      <c r="Q125" s="136">
        <f t="shared" si="17"/>
        <v>21</v>
      </c>
      <c r="R125" s="136">
        <f t="shared" si="18"/>
        <v>100</v>
      </c>
    </row>
    <row r="126" spans="1:18" ht="27.75">
      <c r="A126" s="297"/>
      <c r="B126" s="297"/>
      <c r="C126" s="141" t="s">
        <v>8</v>
      </c>
      <c r="D126" s="142">
        <v>0</v>
      </c>
      <c r="E126" s="142">
        <v>0</v>
      </c>
      <c r="F126" s="142">
        <v>3</v>
      </c>
      <c r="G126" s="142">
        <v>0</v>
      </c>
      <c r="H126" s="142">
        <v>3</v>
      </c>
      <c r="I126" s="142">
        <v>0</v>
      </c>
      <c r="J126" s="142">
        <v>6</v>
      </c>
      <c r="K126" s="142">
        <v>10</v>
      </c>
      <c r="L126" s="142">
        <v>17</v>
      </c>
      <c r="M126" s="142">
        <v>18</v>
      </c>
      <c r="N126" s="142">
        <v>1</v>
      </c>
      <c r="O126" s="142">
        <v>9</v>
      </c>
      <c r="P126" s="136">
        <f t="shared" si="16"/>
        <v>30</v>
      </c>
      <c r="Q126" s="136">
        <f t="shared" si="17"/>
        <v>37</v>
      </c>
      <c r="R126" s="136">
        <f t="shared" si="18"/>
        <v>67</v>
      </c>
    </row>
    <row r="127" spans="1:18" ht="27.75">
      <c r="A127" s="297"/>
      <c r="B127" s="297"/>
      <c r="C127" s="139" t="s">
        <v>222</v>
      </c>
      <c r="D127" s="140">
        <f t="shared" ref="D127:O127" si="29">SUM(D122:D126)</f>
        <v>35</v>
      </c>
      <c r="E127" s="140">
        <f t="shared" si="29"/>
        <v>6</v>
      </c>
      <c r="F127" s="140">
        <f t="shared" si="29"/>
        <v>30</v>
      </c>
      <c r="G127" s="140">
        <f t="shared" si="29"/>
        <v>13</v>
      </c>
      <c r="H127" s="140">
        <f t="shared" si="29"/>
        <v>41</v>
      </c>
      <c r="I127" s="140">
        <f t="shared" si="29"/>
        <v>58</v>
      </c>
      <c r="J127" s="140">
        <f t="shared" si="29"/>
        <v>43</v>
      </c>
      <c r="K127" s="140">
        <f t="shared" si="29"/>
        <v>102</v>
      </c>
      <c r="L127" s="140">
        <f t="shared" si="29"/>
        <v>20</v>
      </c>
      <c r="M127" s="140">
        <f t="shared" si="29"/>
        <v>22</v>
      </c>
      <c r="N127" s="140">
        <f t="shared" si="29"/>
        <v>85</v>
      </c>
      <c r="O127" s="140">
        <f t="shared" si="29"/>
        <v>66</v>
      </c>
      <c r="P127" s="136">
        <f t="shared" si="16"/>
        <v>254</v>
      </c>
      <c r="Q127" s="136">
        <f t="shared" si="17"/>
        <v>267</v>
      </c>
      <c r="R127" s="136">
        <f t="shared" si="18"/>
        <v>521</v>
      </c>
    </row>
    <row r="128" spans="1:18" ht="27.75">
      <c r="A128" s="297" t="s">
        <v>232</v>
      </c>
      <c r="B128" s="297"/>
      <c r="C128" s="141" t="s">
        <v>39</v>
      </c>
      <c r="D128" s="126">
        <v>0</v>
      </c>
      <c r="E128" s="126">
        <v>0</v>
      </c>
      <c r="F128" s="126">
        <v>1</v>
      </c>
      <c r="G128" s="126">
        <v>1</v>
      </c>
      <c r="H128" s="126">
        <v>2</v>
      </c>
      <c r="I128" s="126">
        <v>1</v>
      </c>
      <c r="J128" s="126">
        <v>10</v>
      </c>
      <c r="K128" s="126">
        <v>3</v>
      </c>
      <c r="L128" s="126">
        <v>0</v>
      </c>
      <c r="M128" s="126">
        <v>0</v>
      </c>
      <c r="N128" s="126">
        <v>3</v>
      </c>
      <c r="O128" s="126">
        <v>6</v>
      </c>
      <c r="P128" s="136">
        <f t="shared" si="16"/>
        <v>16</v>
      </c>
      <c r="Q128" s="136">
        <f t="shared" si="17"/>
        <v>11</v>
      </c>
      <c r="R128" s="136">
        <f t="shared" si="18"/>
        <v>27</v>
      </c>
    </row>
    <row r="129" spans="1:18" ht="27.75">
      <c r="A129" s="297"/>
      <c r="B129" s="297"/>
      <c r="C129" s="141" t="s">
        <v>28</v>
      </c>
      <c r="D129" s="156">
        <v>0</v>
      </c>
      <c r="E129" s="156">
        <v>0</v>
      </c>
      <c r="F129" s="156">
        <v>1</v>
      </c>
      <c r="G129" s="156">
        <v>0</v>
      </c>
      <c r="H129" s="156">
        <v>4</v>
      </c>
      <c r="I129" s="156">
        <v>0</v>
      </c>
      <c r="J129" s="157">
        <v>5</v>
      </c>
      <c r="K129" s="157">
        <v>0</v>
      </c>
      <c r="L129" s="156">
        <v>0</v>
      </c>
      <c r="M129" s="156">
        <v>0</v>
      </c>
      <c r="N129" s="156">
        <v>0</v>
      </c>
      <c r="O129" s="156">
        <v>0</v>
      </c>
      <c r="P129" s="136">
        <f t="shared" si="16"/>
        <v>10</v>
      </c>
      <c r="Q129" s="136">
        <f t="shared" si="17"/>
        <v>0</v>
      </c>
      <c r="R129" s="136">
        <f t="shared" si="18"/>
        <v>10</v>
      </c>
    </row>
    <row r="130" spans="1:18" ht="27.75">
      <c r="A130" s="297"/>
      <c r="B130" s="297"/>
      <c r="C130" s="141" t="s">
        <v>38</v>
      </c>
      <c r="D130" s="164">
        <v>0</v>
      </c>
      <c r="E130" s="164">
        <v>0</v>
      </c>
      <c r="F130" s="164">
        <v>2</v>
      </c>
      <c r="G130" s="164">
        <v>1</v>
      </c>
      <c r="H130" s="164">
        <v>2</v>
      </c>
      <c r="I130" s="164">
        <v>4</v>
      </c>
      <c r="J130" s="164">
        <v>3</v>
      </c>
      <c r="K130" s="164">
        <v>9</v>
      </c>
      <c r="L130" s="174"/>
      <c r="M130" s="174"/>
      <c r="N130" s="164">
        <v>1</v>
      </c>
      <c r="O130" s="164">
        <v>3</v>
      </c>
      <c r="P130" s="136">
        <f t="shared" si="16"/>
        <v>8</v>
      </c>
      <c r="Q130" s="136">
        <f t="shared" si="17"/>
        <v>17</v>
      </c>
      <c r="R130" s="136">
        <f t="shared" si="18"/>
        <v>25</v>
      </c>
    </row>
    <row r="131" spans="1:18" ht="27.75">
      <c r="A131" s="297"/>
      <c r="B131" s="297"/>
      <c r="C131" s="141" t="s">
        <v>29</v>
      </c>
      <c r="D131" s="137">
        <v>1</v>
      </c>
      <c r="E131" s="137">
        <v>0</v>
      </c>
      <c r="F131" s="137">
        <v>0</v>
      </c>
      <c r="G131" s="137">
        <v>0</v>
      </c>
      <c r="H131" s="137">
        <v>1</v>
      </c>
      <c r="I131" s="137">
        <v>1</v>
      </c>
      <c r="J131" s="189"/>
      <c r="K131" s="189">
        <v>1</v>
      </c>
      <c r="L131" s="137">
        <v>2</v>
      </c>
      <c r="M131" s="137">
        <v>0</v>
      </c>
      <c r="N131" s="137">
        <v>2</v>
      </c>
      <c r="O131" s="137">
        <v>4</v>
      </c>
      <c r="P131" s="136">
        <f t="shared" si="16"/>
        <v>6</v>
      </c>
      <c r="Q131" s="136">
        <f t="shared" si="17"/>
        <v>6</v>
      </c>
      <c r="R131" s="136">
        <f t="shared" si="18"/>
        <v>12</v>
      </c>
    </row>
    <row r="132" spans="1:18" ht="27.75">
      <c r="A132" s="297"/>
      <c r="B132" s="297"/>
      <c r="C132" s="141" t="s">
        <v>24</v>
      </c>
      <c r="D132" s="142">
        <v>0</v>
      </c>
      <c r="E132" s="142">
        <v>0</v>
      </c>
      <c r="F132" s="142">
        <v>0</v>
      </c>
      <c r="G132" s="142">
        <v>0</v>
      </c>
      <c r="H132" s="142">
        <v>3</v>
      </c>
      <c r="I132" s="142">
        <v>2</v>
      </c>
      <c r="J132" s="142">
        <v>0</v>
      </c>
      <c r="K132" s="142">
        <v>7</v>
      </c>
      <c r="L132" s="142">
        <v>4</v>
      </c>
      <c r="M132" s="142">
        <v>4</v>
      </c>
      <c r="N132" s="142">
        <v>7</v>
      </c>
      <c r="O132" s="142">
        <v>6</v>
      </c>
      <c r="P132" s="136">
        <f t="shared" si="16"/>
        <v>14</v>
      </c>
      <c r="Q132" s="136">
        <f t="shared" si="17"/>
        <v>19</v>
      </c>
      <c r="R132" s="136">
        <f t="shared" si="18"/>
        <v>33</v>
      </c>
    </row>
    <row r="133" spans="1:18" ht="27.75">
      <c r="A133" s="297"/>
      <c r="B133" s="297"/>
      <c r="C133" s="139" t="s">
        <v>222</v>
      </c>
      <c r="D133" s="140">
        <f t="shared" ref="D133:O133" si="30">SUM(D128:D132)</f>
        <v>1</v>
      </c>
      <c r="E133" s="140">
        <f t="shared" si="30"/>
        <v>0</v>
      </c>
      <c r="F133" s="140">
        <f t="shared" si="30"/>
        <v>4</v>
      </c>
      <c r="G133" s="140">
        <f t="shared" si="30"/>
        <v>2</v>
      </c>
      <c r="H133" s="140">
        <f t="shared" si="30"/>
        <v>12</v>
      </c>
      <c r="I133" s="140">
        <f t="shared" si="30"/>
        <v>8</v>
      </c>
      <c r="J133" s="140">
        <f t="shared" si="30"/>
        <v>18</v>
      </c>
      <c r="K133" s="140">
        <f t="shared" si="30"/>
        <v>20</v>
      </c>
      <c r="L133" s="140">
        <f t="shared" si="30"/>
        <v>6</v>
      </c>
      <c r="M133" s="140">
        <f t="shared" si="30"/>
        <v>4</v>
      </c>
      <c r="N133" s="140">
        <f t="shared" si="30"/>
        <v>13</v>
      </c>
      <c r="O133" s="140">
        <f t="shared" si="30"/>
        <v>19</v>
      </c>
      <c r="P133" s="136">
        <f t="shared" ref="P133:P173" si="31">N133+L133+J133+H133+F133+D133</f>
        <v>54</v>
      </c>
      <c r="Q133" s="136">
        <f t="shared" ref="Q133:Q173" si="32">O133+M133+K133+I133+G133+E133</f>
        <v>53</v>
      </c>
      <c r="R133" s="136">
        <f t="shared" ref="R133:R173" si="33">SUM(P133:Q133)</f>
        <v>107</v>
      </c>
    </row>
    <row r="134" spans="1:18" ht="27.75">
      <c r="A134" s="297" t="s">
        <v>229</v>
      </c>
      <c r="B134" s="297"/>
      <c r="C134" s="141" t="s">
        <v>27</v>
      </c>
      <c r="D134" s="126">
        <v>1</v>
      </c>
      <c r="E134" s="126">
        <v>1</v>
      </c>
      <c r="F134" s="126">
        <v>0</v>
      </c>
      <c r="G134" s="126">
        <v>0</v>
      </c>
      <c r="H134" s="126">
        <v>5</v>
      </c>
      <c r="I134" s="126">
        <v>5</v>
      </c>
      <c r="J134" s="126">
        <v>11</v>
      </c>
      <c r="K134" s="126">
        <v>0</v>
      </c>
      <c r="L134" s="126">
        <v>0</v>
      </c>
      <c r="M134" s="126">
        <v>0</v>
      </c>
      <c r="N134" s="126">
        <v>0</v>
      </c>
      <c r="O134" s="126">
        <v>0</v>
      </c>
      <c r="P134" s="136">
        <f t="shared" si="31"/>
        <v>17</v>
      </c>
      <c r="Q134" s="136">
        <f t="shared" si="32"/>
        <v>6</v>
      </c>
      <c r="R134" s="136">
        <f t="shared" si="33"/>
        <v>23</v>
      </c>
    </row>
    <row r="135" spans="1:18" ht="27.75">
      <c r="A135" s="297"/>
      <c r="B135" s="297"/>
      <c r="C135" s="141" t="s">
        <v>40</v>
      </c>
      <c r="D135" s="137">
        <v>0</v>
      </c>
      <c r="E135" s="137">
        <v>0</v>
      </c>
      <c r="F135" s="137">
        <v>1</v>
      </c>
      <c r="G135" s="137">
        <v>0</v>
      </c>
      <c r="H135" s="137">
        <v>0</v>
      </c>
      <c r="I135" s="137">
        <v>0</v>
      </c>
      <c r="J135" s="174"/>
      <c r="K135" s="174"/>
      <c r="L135" s="137">
        <v>0</v>
      </c>
      <c r="M135" s="137">
        <v>0</v>
      </c>
      <c r="N135" s="137">
        <v>0</v>
      </c>
      <c r="O135" s="137">
        <v>0</v>
      </c>
      <c r="P135" s="136">
        <f t="shared" si="31"/>
        <v>1</v>
      </c>
      <c r="Q135" s="136">
        <f t="shared" si="32"/>
        <v>0</v>
      </c>
      <c r="R135" s="136">
        <f t="shared" si="33"/>
        <v>1</v>
      </c>
    </row>
    <row r="136" spans="1:18" ht="27.75">
      <c r="A136" s="297"/>
      <c r="B136" s="297"/>
      <c r="C136" s="141" t="s">
        <v>34</v>
      </c>
      <c r="D136" s="142">
        <v>0</v>
      </c>
      <c r="E136" s="142">
        <v>0</v>
      </c>
      <c r="F136" s="142">
        <v>1</v>
      </c>
      <c r="G136" s="142">
        <v>0</v>
      </c>
      <c r="H136" s="142">
        <v>0</v>
      </c>
      <c r="I136" s="142">
        <v>0</v>
      </c>
      <c r="J136" s="142">
        <v>0</v>
      </c>
      <c r="K136" s="142">
        <v>2</v>
      </c>
      <c r="L136" s="142">
        <v>1</v>
      </c>
      <c r="M136" s="142">
        <v>0</v>
      </c>
      <c r="N136" s="142">
        <v>4</v>
      </c>
      <c r="O136" s="142">
        <v>7</v>
      </c>
      <c r="P136" s="136">
        <f t="shared" si="31"/>
        <v>6</v>
      </c>
      <c r="Q136" s="136">
        <f t="shared" si="32"/>
        <v>9</v>
      </c>
      <c r="R136" s="136">
        <f t="shared" si="33"/>
        <v>15</v>
      </c>
    </row>
    <row r="137" spans="1:18" ht="27.75">
      <c r="A137" s="297"/>
      <c r="B137" s="297"/>
      <c r="C137" s="139" t="s">
        <v>222</v>
      </c>
      <c r="D137" s="140">
        <f t="shared" ref="D137:O137" si="34">SUM(D134:D136)</f>
        <v>1</v>
      </c>
      <c r="E137" s="140">
        <f t="shared" si="34"/>
        <v>1</v>
      </c>
      <c r="F137" s="140">
        <f t="shared" si="34"/>
        <v>2</v>
      </c>
      <c r="G137" s="140">
        <f t="shared" si="34"/>
        <v>0</v>
      </c>
      <c r="H137" s="140">
        <f t="shared" si="34"/>
        <v>5</v>
      </c>
      <c r="I137" s="140">
        <f t="shared" si="34"/>
        <v>5</v>
      </c>
      <c r="J137" s="140">
        <f t="shared" si="34"/>
        <v>11</v>
      </c>
      <c r="K137" s="140">
        <f t="shared" si="34"/>
        <v>2</v>
      </c>
      <c r="L137" s="140">
        <f t="shared" si="34"/>
        <v>1</v>
      </c>
      <c r="M137" s="140">
        <f t="shared" si="34"/>
        <v>0</v>
      </c>
      <c r="N137" s="140">
        <f t="shared" si="34"/>
        <v>4</v>
      </c>
      <c r="O137" s="140">
        <f t="shared" si="34"/>
        <v>7</v>
      </c>
      <c r="P137" s="136">
        <f t="shared" si="31"/>
        <v>24</v>
      </c>
      <c r="Q137" s="136">
        <f t="shared" si="32"/>
        <v>15</v>
      </c>
      <c r="R137" s="136">
        <f t="shared" si="33"/>
        <v>39</v>
      </c>
    </row>
    <row r="138" spans="1:18" ht="27.75">
      <c r="A138" s="297" t="s">
        <v>425</v>
      </c>
      <c r="B138" s="297"/>
      <c r="C138" s="141" t="s">
        <v>42</v>
      </c>
      <c r="D138" s="127">
        <v>0</v>
      </c>
      <c r="E138" s="127">
        <v>0</v>
      </c>
      <c r="F138" s="127">
        <v>1</v>
      </c>
      <c r="G138" s="127">
        <v>1</v>
      </c>
      <c r="H138" s="127">
        <v>2</v>
      </c>
      <c r="I138" s="127">
        <v>1</v>
      </c>
      <c r="J138" s="127">
        <v>2</v>
      </c>
      <c r="K138" s="127">
        <v>6</v>
      </c>
      <c r="L138" s="127">
        <v>1</v>
      </c>
      <c r="M138" s="127">
        <v>0</v>
      </c>
      <c r="N138" s="127">
        <v>5</v>
      </c>
      <c r="O138" s="127">
        <v>6</v>
      </c>
      <c r="P138" s="136">
        <f t="shared" si="31"/>
        <v>11</v>
      </c>
      <c r="Q138" s="136">
        <f t="shared" si="32"/>
        <v>14</v>
      </c>
      <c r="R138" s="136">
        <f t="shared" si="33"/>
        <v>25</v>
      </c>
    </row>
    <row r="139" spans="1:18" ht="27.75">
      <c r="A139" s="297" t="s">
        <v>43</v>
      </c>
      <c r="B139" s="297"/>
      <c r="C139" s="141" t="s">
        <v>4</v>
      </c>
      <c r="D139" s="125">
        <v>7</v>
      </c>
      <c r="E139" s="125">
        <v>0</v>
      </c>
      <c r="F139" s="125">
        <v>7</v>
      </c>
      <c r="G139" s="125">
        <v>2</v>
      </c>
      <c r="H139" s="125">
        <v>6</v>
      </c>
      <c r="I139" s="125">
        <v>5</v>
      </c>
      <c r="J139" s="125">
        <v>20</v>
      </c>
      <c r="K139" s="125">
        <v>15</v>
      </c>
      <c r="L139" s="125">
        <v>8</v>
      </c>
      <c r="M139" s="125">
        <v>1</v>
      </c>
      <c r="N139" s="125">
        <v>2</v>
      </c>
      <c r="O139" s="125">
        <v>5</v>
      </c>
      <c r="P139" s="136">
        <f t="shared" si="31"/>
        <v>50</v>
      </c>
      <c r="Q139" s="136">
        <f t="shared" si="32"/>
        <v>28</v>
      </c>
      <c r="R139" s="136">
        <f t="shared" si="33"/>
        <v>78</v>
      </c>
    </row>
    <row r="140" spans="1:18" ht="27.75">
      <c r="A140" s="297"/>
      <c r="B140" s="297"/>
      <c r="C140" s="135" t="s">
        <v>5</v>
      </c>
      <c r="D140" s="157">
        <v>2</v>
      </c>
      <c r="E140" s="157">
        <v>0</v>
      </c>
      <c r="F140" s="157">
        <v>6</v>
      </c>
      <c r="G140" s="157">
        <v>0</v>
      </c>
      <c r="H140" s="157">
        <v>2</v>
      </c>
      <c r="I140" s="157">
        <v>0</v>
      </c>
      <c r="J140" s="157">
        <v>16</v>
      </c>
      <c r="K140" s="157">
        <v>4</v>
      </c>
      <c r="L140" s="156">
        <v>0</v>
      </c>
      <c r="M140" s="156">
        <v>0</v>
      </c>
      <c r="N140" s="156">
        <v>0</v>
      </c>
      <c r="O140" s="156">
        <v>0</v>
      </c>
      <c r="P140" s="136">
        <f t="shared" si="31"/>
        <v>26</v>
      </c>
      <c r="Q140" s="136">
        <f t="shared" si="32"/>
        <v>4</v>
      </c>
      <c r="R140" s="136">
        <f t="shared" si="33"/>
        <v>30</v>
      </c>
    </row>
    <row r="141" spans="1:18" ht="27.75">
      <c r="A141" s="297"/>
      <c r="B141" s="297"/>
      <c r="C141" s="139" t="s">
        <v>222</v>
      </c>
      <c r="D141" s="140">
        <f t="shared" ref="D141:O141" si="35">SUM(D139:D140)</f>
        <v>9</v>
      </c>
      <c r="E141" s="140">
        <f t="shared" si="35"/>
        <v>0</v>
      </c>
      <c r="F141" s="140">
        <f t="shared" si="35"/>
        <v>13</v>
      </c>
      <c r="G141" s="140">
        <f t="shared" si="35"/>
        <v>2</v>
      </c>
      <c r="H141" s="140">
        <f t="shared" si="35"/>
        <v>8</v>
      </c>
      <c r="I141" s="140">
        <f t="shared" si="35"/>
        <v>5</v>
      </c>
      <c r="J141" s="140">
        <f t="shared" si="35"/>
        <v>36</v>
      </c>
      <c r="K141" s="140">
        <f t="shared" si="35"/>
        <v>19</v>
      </c>
      <c r="L141" s="140">
        <f t="shared" si="35"/>
        <v>8</v>
      </c>
      <c r="M141" s="140">
        <f t="shared" si="35"/>
        <v>1</v>
      </c>
      <c r="N141" s="140">
        <f t="shared" si="35"/>
        <v>2</v>
      </c>
      <c r="O141" s="140">
        <f t="shared" si="35"/>
        <v>5</v>
      </c>
      <c r="P141" s="136">
        <f t="shared" si="31"/>
        <v>76</v>
      </c>
      <c r="Q141" s="136">
        <f t="shared" si="32"/>
        <v>32</v>
      </c>
      <c r="R141" s="136">
        <f t="shared" si="33"/>
        <v>108</v>
      </c>
    </row>
    <row r="142" spans="1:18" ht="27.75">
      <c r="A142" s="297" t="s">
        <v>44</v>
      </c>
      <c r="B142" s="297"/>
      <c r="C142" s="141" t="s">
        <v>4</v>
      </c>
      <c r="D142" s="125">
        <v>9</v>
      </c>
      <c r="E142" s="125">
        <v>0</v>
      </c>
      <c r="F142" s="125">
        <v>9</v>
      </c>
      <c r="G142" s="125">
        <v>0</v>
      </c>
      <c r="H142" s="125">
        <v>4</v>
      </c>
      <c r="I142" s="125">
        <v>1</v>
      </c>
      <c r="J142" s="125">
        <v>15</v>
      </c>
      <c r="K142" s="125">
        <v>12</v>
      </c>
      <c r="L142" s="125">
        <v>0</v>
      </c>
      <c r="M142" s="125">
        <v>0</v>
      </c>
      <c r="N142" s="125">
        <v>19</v>
      </c>
      <c r="O142" s="125">
        <v>17</v>
      </c>
      <c r="P142" s="136">
        <f t="shared" si="31"/>
        <v>56</v>
      </c>
      <c r="Q142" s="136">
        <f t="shared" si="32"/>
        <v>30</v>
      </c>
      <c r="R142" s="136">
        <f t="shared" si="33"/>
        <v>86</v>
      </c>
    </row>
    <row r="143" spans="1:18" ht="27.75">
      <c r="A143" s="297" t="s">
        <v>45</v>
      </c>
      <c r="B143" s="297"/>
      <c r="C143" s="135" t="s">
        <v>7</v>
      </c>
      <c r="D143" s="137">
        <v>0</v>
      </c>
      <c r="E143" s="137">
        <v>0</v>
      </c>
      <c r="F143" s="137">
        <v>0</v>
      </c>
      <c r="G143" s="137">
        <v>0</v>
      </c>
      <c r="H143" s="137">
        <v>0</v>
      </c>
      <c r="I143" s="137">
        <v>0</v>
      </c>
      <c r="J143" s="189"/>
      <c r="K143" s="189">
        <v>3</v>
      </c>
      <c r="L143" s="137">
        <v>0</v>
      </c>
      <c r="M143" s="137">
        <v>0</v>
      </c>
      <c r="N143" s="137">
        <v>3</v>
      </c>
      <c r="O143" s="137">
        <v>3</v>
      </c>
      <c r="P143" s="136">
        <f t="shared" si="31"/>
        <v>3</v>
      </c>
      <c r="Q143" s="136">
        <f t="shared" si="32"/>
        <v>6</v>
      </c>
      <c r="R143" s="136">
        <f t="shared" si="33"/>
        <v>9</v>
      </c>
    </row>
    <row r="144" spans="1:18" ht="27.75">
      <c r="A144" s="297" t="s">
        <v>46</v>
      </c>
      <c r="B144" s="297"/>
      <c r="C144" s="135" t="s">
        <v>5</v>
      </c>
      <c r="D144" s="156">
        <v>0</v>
      </c>
      <c r="E144" s="156">
        <v>0</v>
      </c>
      <c r="F144" s="156">
        <v>0</v>
      </c>
      <c r="G144" s="156">
        <v>0</v>
      </c>
      <c r="H144" s="156">
        <v>0</v>
      </c>
      <c r="I144" s="156">
        <v>0</v>
      </c>
      <c r="J144" s="157">
        <v>8</v>
      </c>
      <c r="K144" s="157">
        <v>11</v>
      </c>
      <c r="L144" s="156">
        <v>0</v>
      </c>
      <c r="M144" s="156">
        <v>0</v>
      </c>
      <c r="N144" s="156">
        <v>0</v>
      </c>
      <c r="O144" s="156">
        <v>0</v>
      </c>
      <c r="P144" s="136">
        <f t="shared" si="31"/>
        <v>8</v>
      </c>
      <c r="Q144" s="136">
        <f t="shared" si="32"/>
        <v>11</v>
      </c>
      <c r="R144" s="136">
        <f t="shared" si="33"/>
        <v>19</v>
      </c>
    </row>
    <row r="145" spans="1:18" ht="27.75">
      <c r="A145" s="297"/>
      <c r="B145" s="297"/>
      <c r="C145" s="135" t="s">
        <v>6</v>
      </c>
      <c r="D145" s="164">
        <v>0</v>
      </c>
      <c r="E145" s="164">
        <v>0</v>
      </c>
      <c r="F145" s="164">
        <v>1</v>
      </c>
      <c r="G145" s="164">
        <v>1</v>
      </c>
      <c r="H145" s="164">
        <v>4</v>
      </c>
      <c r="I145" s="164">
        <v>9</v>
      </c>
      <c r="J145" s="164">
        <v>7</v>
      </c>
      <c r="K145" s="164">
        <v>18</v>
      </c>
      <c r="L145" s="174"/>
      <c r="M145" s="174"/>
      <c r="N145" s="164">
        <v>9</v>
      </c>
      <c r="O145" s="164">
        <v>16</v>
      </c>
      <c r="P145" s="136">
        <f t="shared" si="31"/>
        <v>21</v>
      </c>
      <c r="Q145" s="136">
        <f t="shared" si="32"/>
        <v>44</v>
      </c>
      <c r="R145" s="136">
        <f t="shared" si="33"/>
        <v>65</v>
      </c>
    </row>
    <row r="146" spans="1:18" ht="27.75">
      <c r="A146" s="297"/>
      <c r="B146" s="297"/>
      <c r="C146" s="135" t="s">
        <v>7</v>
      </c>
      <c r="D146" s="137">
        <v>2</v>
      </c>
      <c r="E146" s="137">
        <v>0</v>
      </c>
      <c r="F146" s="137">
        <v>0</v>
      </c>
      <c r="G146" s="137">
        <v>0</v>
      </c>
      <c r="H146" s="137">
        <v>0</v>
      </c>
      <c r="I146" s="137">
        <v>0</v>
      </c>
      <c r="J146" s="174"/>
      <c r="K146" s="174">
        <v>2</v>
      </c>
      <c r="L146" s="137">
        <v>0</v>
      </c>
      <c r="M146" s="137">
        <v>0</v>
      </c>
      <c r="N146" s="137">
        <v>0</v>
      </c>
      <c r="O146" s="137">
        <v>0</v>
      </c>
      <c r="P146" s="136">
        <f t="shared" si="31"/>
        <v>2</v>
      </c>
      <c r="Q146" s="136">
        <f t="shared" si="32"/>
        <v>2</v>
      </c>
      <c r="R146" s="136">
        <f t="shared" si="33"/>
        <v>4</v>
      </c>
    </row>
    <row r="147" spans="1:18" ht="27.75">
      <c r="A147" s="297"/>
      <c r="B147" s="297"/>
      <c r="C147" s="135" t="s">
        <v>8</v>
      </c>
      <c r="D147" s="168">
        <v>0</v>
      </c>
      <c r="E147" s="168">
        <v>0</v>
      </c>
      <c r="F147" s="168">
        <v>0</v>
      </c>
      <c r="G147" s="168">
        <v>0</v>
      </c>
      <c r="H147" s="168">
        <v>0</v>
      </c>
      <c r="I147" s="168">
        <v>0</v>
      </c>
      <c r="J147" s="168">
        <v>0</v>
      </c>
      <c r="K147" s="168">
        <v>0</v>
      </c>
      <c r="L147" s="168">
        <v>8</v>
      </c>
      <c r="M147" s="168">
        <v>1</v>
      </c>
      <c r="N147" s="168">
        <v>5</v>
      </c>
      <c r="O147" s="168">
        <v>2</v>
      </c>
      <c r="P147" s="136">
        <f t="shared" si="31"/>
        <v>13</v>
      </c>
      <c r="Q147" s="136">
        <f t="shared" si="32"/>
        <v>3</v>
      </c>
      <c r="R147" s="136">
        <f t="shared" si="33"/>
        <v>16</v>
      </c>
    </row>
    <row r="148" spans="1:18" ht="27.75">
      <c r="A148" s="297"/>
      <c r="B148" s="297"/>
      <c r="C148" s="139" t="s">
        <v>222</v>
      </c>
      <c r="D148" s="82">
        <f t="shared" ref="D148:O148" si="36">SUM(D144:D147)</f>
        <v>2</v>
      </c>
      <c r="E148" s="82">
        <f t="shared" si="36"/>
        <v>0</v>
      </c>
      <c r="F148" s="82">
        <f t="shared" si="36"/>
        <v>1</v>
      </c>
      <c r="G148" s="82">
        <f t="shared" si="36"/>
        <v>1</v>
      </c>
      <c r="H148" s="82">
        <f t="shared" si="36"/>
        <v>4</v>
      </c>
      <c r="I148" s="82">
        <f t="shared" si="36"/>
        <v>9</v>
      </c>
      <c r="J148" s="82">
        <f t="shared" si="36"/>
        <v>15</v>
      </c>
      <c r="K148" s="82">
        <f t="shared" si="36"/>
        <v>31</v>
      </c>
      <c r="L148" s="82">
        <f t="shared" si="36"/>
        <v>8</v>
      </c>
      <c r="M148" s="82">
        <f t="shared" si="36"/>
        <v>1</v>
      </c>
      <c r="N148" s="82">
        <f t="shared" si="36"/>
        <v>14</v>
      </c>
      <c r="O148" s="82">
        <f t="shared" si="36"/>
        <v>18</v>
      </c>
      <c r="P148" s="136">
        <f t="shared" si="31"/>
        <v>44</v>
      </c>
      <c r="Q148" s="136">
        <f t="shared" si="32"/>
        <v>60</v>
      </c>
      <c r="R148" s="136">
        <f t="shared" si="33"/>
        <v>104</v>
      </c>
    </row>
    <row r="149" spans="1:18" ht="27.75">
      <c r="A149" s="297" t="s">
        <v>47</v>
      </c>
      <c r="B149" s="297"/>
      <c r="C149" s="141" t="s">
        <v>4</v>
      </c>
      <c r="D149" s="125">
        <v>20</v>
      </c>
      <c r="E149" s="125">
        <v>0</v>
      </c>
      <c r="F149" s="125">
        <v>10</v>
      </c>
      <c r="G149" s="125">
        <v>0</v>
      </c>
      <c r="H149" s="125">
        <v>34</v>
      </c>
      <c r="I149" s="125">
        <v>10</v>
      </c>
      <c r="J149" s="125">
        <v>15</v>
      </c>
      <c r="K149" s="125">
        <v>14</v>
      </c>
      <c r="L149" s="125">
        <v>40</v>
      </c>
      <c r="M149" s="125">
        <v>18</v>
      </c>
      <c r="N149" s="125">
        <v>21</v>
      </c>
      <c r="O149" s="125">
        <v>18</v>
      </c>
      <c r="P149" s="136">
        <f t="shared" si="31"/>
        <v>140</v>
      </c>
      <c r="Q149" s="136">
        <f t="shared" si="32"/>
        <v>60</v>
      </c>
      <c r="R149" s="136">
        <f t="shared" si="33"/>
        <v>200</v>
      </c>
    </row>
    <row r="150" spans="1:18" ht="27.75">
      <c r="A150" s="297"/>
      <c r="B150" s="297"/>
      <c r="C150" s="135" t="s">
        <v>5</v>
      </c>
      <c r="D150" s="157">
        <v>0</v>
      </c>
      <c r="E150" s="157">
        <v>0</v>
      </c>
      <c r="F150" s="157">
        <v>0</v>
      </c>
      <c r="G150" s="157">
        <v>0</v>
      </c>
      <c r="H150" s="157">
        <v>0</v>
      </c>
      <c r="I150" s="157">
        <v>0</v>
      </c>
      <c r="J150" s="157">
        <v>11</v>
      </c>
      <c r="K150" s="157">
        <v>1</v>
      </c>
      <c r="L150" s="156">
        <v>0</v>
      </c>
      <c r="M150" s="156">
        <v>0</v>
      </c>
      <c r="N150" s="156">
        <v>0</v>
      </c>
      <c r="O150" s="156">
        <v>0</v>
      </c>
      <c r="P150" s="136">
        <f t="shared" si="31"/>
        <v>11</v>
      </c>
      <c r="Q150" s="136">
        <f t="shared" si="32"/>
        <v>1</v>
      </c>
      <c r="R150" s="136">
        <f t="shared" si="33"/>
        <v>12</v>
      </c>
    </row>
    <row r="151" spans="1:18" ht="27.75">
      <c r="A151" s="297"/>
      <c r="B151" s="297"/>
      <c r="C151" s="135" t="s">
        <v>61</v>
      </c>
      <c r="D151" s="164">
        <v>0</v>
      </c>
      <c r="E151" s="164">
        <v>0</v>
      </c>
      <c r="F151" s="164">
        <v>0</v>
      </c>
      <c r="G151" s="164">
        <v>0</v>
      </c>
      <c r="H151" s="164">
        <v>0</v>
      </c>
      <c r="I151" s="164">
        <v>0</v>
      </c>
      <c r="J151" s="164">
        <v>2</v>
      </c>
      <c r="K151" s="164">
        <v>1</v>
      </c>
      <c r="L151" s="174"/>
      <c r="M151" s="174"/>
      <c r="N151" s="164">
        <v>0</v>
      </c>
      <c r="O151" s="164">
        <v>0</v>
      </c>
      <c r="P151" s="136">
        <f t="shared" si="31"/>
        <v>2</v>
      </c>
      <c r="Q151" s="136">
        <f t="shared" si="32"/>
        <v>1</v>
      </c>
      <c r="R151" s="136">
        <f t="shared" si="33"/>
        <v>3</v>
      </c>
    </row>
    <row r="152" spans="1:18" ht="27.75">
      <c r="A152" s="297"/>
      <c r="B152" s="297"/>
      <c r="C152" s="139" t="s">
        <v>222</v>
      </c>
      <c r="D152" s="140">
        <f>SUM(D149:D151)</f>
        <v>20</v>
      </c>
      <c r="E152" s="140">
        <f t="shared" ref="E152:O152" si="37">SUM(E149:E151)</f>
        <v>0</v>
      </c>
      <c r="F152" s="140">
        <f t="shared" si="37"/>
        <v>10</v>
      </c>
      <c r="G152" s="140">
        <f t="shared" si="37"/>
        <v>0</v>
      </c>
      <c r="H152" s="140">
        <f t="shared" si="37"/>
        <v>34</v>
      </c>
      <c r="I152" s="140">
        <f t="shared" si="37"/>
        <v>10</v>
      </c>
      <c r="J152" s="140">
        <f t="shared" si="37"/>
        <v>28</v>
      </c>
      <c r="K152" s="140">
        <f t="shared" si="37"/>
        <v>16</v>
      </c>
      <c r="L152" s="140">
        <f t="shared" si="37"/>
        <v>40</v>
      </c>
      <c r="M152" s="140">
        <f t="shared" si="37"/>
        <v>18</v>
      </c>
      <c r="N152" s="140">
        <f t="shared" si="37"/>
        <v>21</v>
      </c>
      <c r="O152" s="140">
        <f t="shared" si="37"/>
        <v>18</v>
      </c>
      <c r="P152" s="136">
        <f t="shared" si="31"/>
        <v>153</v>
      </c>
      <c r="Q152" s="136">
        <f t="shared" si="32"/>
        <v>62</v>
      </c>
      <c r="R152" s="136">
        <f t="shared" si="33"/>
        <v>215</v>
      </c>
    </row>
    <row r="153" spans="1:18" ht="27.75">
      <c r="A153" s="297" t="s">
        <v>231</v>
      </c>
      <c r="B153" s="297"/>
      <c r="C153" s="141" t="s">
        <v>22</v>
      </c>
      <c r="D153" s="126">
        <v>0</v>
      </c>
      <c r="E153" s="126">
        <v>0</v>
      </c>
      <c r="F153" s="126">
        <v>0</v>
      </c>
      <c r="G153" s="126">
        <v>0</v>
      </c>
      <c r="H153" s="126">
        <v>0</v>
      </c>
      <c r="I153" s="126">
        <v>0</v>
      </c>
      <c r="J153" s="126">
        <v>5</v>
      </c>
      <c r="K153" s="126">
        <v>0</v>
      </c>
      <c r="L153" s="126">
        <v>0</v>
      </c>
      <c r="M153" s="126">
        <v>0</v>
      </c>
      <c r="N153" s="126">
        <v>9</v>
      </c>
      <c r="O153" s="126">
        <v>0</v>
      </c>
      <c r="P153" s="136">
        <f t="shared" si="31"/>
        <v>14</v>
      </c>
      <c r="Q153" s="136">
        <f t="shared" si="32"/>
        <v>0</v>
      </c>
      <c r="R153" s="136">
        <f t="shared" si="33"/>
        <v>14</v>
      </c>
    </row>
    <row r="154" spans="1:18" ht="27.75">
      <c r="A154" s="297" t="s">
        <v>48</v>
      </c>
      <c r="B154" s="297"/>
      <c r="C154" s="135" t="s">
        <v>7</v>
      </c>
      <c r="D154" s="137">
        <v>0</v>
      </c>
      <c r="E154" s="137">
        <v>0</v>
      </c>
      <c r="F154" s="137">
        <v>0</v>
      </c>
      <c r="G154" s="137">
        <v>0</v>
      </c>
      <c r="H154" s="137">
        <v>0</v>
      </c>
      <c r="I154" s="137">
        <v>0</v>
      </c>
      <c r="J154" s="174"/>
      <c r="K154" s="174">
        <v>2</v>
      </c>
      <c r="L154" s="137">
        <v>28</v>
      </c>
      <c r="M154" s="137">
        <v>10</v>
      </c>
      <c r="N154" s="137">
        <v>11</v>
      </c>
      <c r="O154" s="137">
        <v>4</v>
      </c>
      <c r="P154" s="136">
        <f t="shared" si="31"/>
        <v>39</v>
      </c>
      <c r="Q154" s="136">
        <f t="shared" si="32"/>
        <v>16</v>
      </c>
      <c r="R154" s="136">
        <f t="shared" si="33"/>
        <v>55</v>
      </c>
    </row>
    <row r="155" spans="1:18" ht="27.75">
      <c r="A155" s="297" t="s">
        <v>49</v>
      </c>
      <c r="B155" s="297"/>
      <c r="C155" s="135" t="s">
        <v>6</v>
      </c>
      <c r="D155" s="164">
        <v>1</v>
      </c>
      <c r="E155" s="164">
        <v>0</v>
      </c>
      <c r="F155" s="164">
        <v>0</v>
      </c>
      <c r="G155" s="164">
        <v>1</v>
      </c>
      <c r="H155" s="164">
        <v>13</v>
      </c>
      <c r="I155" s="164">
        <v>2</v>
      </c>
      <c r="J155" s="164">
        <v>22</v>
      </c>
      <c r="K155" s="164">
        <v>14</v>
      </c>
      <c r="L155" s="174"/>
      <c r="M155" s="174"/>
      <c r="N155" s="164">
        <v>6</v>
      </c>
      <c r="O155" s="164">
        <v>4</v>
      </c>
      <c r="P155" s="136">
        <f t="shared" si="31"/>
        <v>42</v>
      </c>
      <c r="Q155" s="136">
        <f t="shared" si="32"/>
        <v>21</v>
      </c>
      <c r="R155" s="136">
        <f t="shared" si="33"/>
        <v>63</v>
      </c>
    </row>
    <row r="156" spans="1:18" ht="27.75">
      <c r="A156" s="297"/>
      <c r="B156" s="297"/>
      <c r="C156" s="135" t="s">
        <v>7</v>
      </c>
      <c r="D156" s="137">
        <v>0</v>
      </c>
      <c r="E156" s="137">
        <v>0</v>
      </c>
      <c r="F156" s="137">
        <v>0</v>
      </c>
      <c r="G156" s="137">
        <v>0</v>
      </c>
      <c r="H156" s="137">
        <v>0</v>
      </c>
      <c r="I156" s="137">
        <v>0</v>
      </c>
      <c r="J156" s="189">
        <v>1</v>
      </c>
      <c r="K156" s="189">
        <v>1</v>
      </c>
      <c r="L156" s="137">
        <v>5</v>
      </c>
      <c r="M156" s="137">
        <v>0</v>
      </c>
      <c r="N156" s="137">
        <v>4</v>
      </c>
      <c r="O156" s="137">
        <v>1</v>
      </c>
      <c r="P156" s="136">
        <f t="shared" si="31"/>
        <v>10</v>
      </c>
      <c r="Q156" s="136">
        <f t="shared" si="32"/>
        <v>2</v>
      </c>
      <c r="R156" s="136">
        <f t="shared" si="33"/>
        <v>12</v>
      </c>
    </row>
    <row r="157" spans="1:18" ht="27.75">
      <c r="A157" s="297"/>
      <c r="B157" s="297"/>
      <c r="C157" s="139" t="s">
        <v>222</v>
      </c>
      <c r="D157" s="82">
        <f t="shared" ref="D157:O157" si="38">SUM(D155:D156)</f>
        <v>1</v>
      </c>
      <c r="E157" s="82">
        <f t="shared" si="38"/>
        <v>0</v>
      </c>
      <c r="F157" s="82">
        <f t="shared" si="38"/>
        <v>0</v>
      </c>
      <c r="G157" s="82">
        <f t="shared" si="38"/>
        <v>1</v>
      </c>
      <c r="H157" s="82">
        <f t="shared" si="38"/>
        <v>13</v>
      </c>
      <c r="I157" s="82">
        <f t="shared" si="38"/>
        <v>2</v>
      </c>
      <c r="J157" s="82">
        <f t="shared" si="38"/>
        <v>23</v>
      </c>
      <c r="K157" s="82">
        <f t="shared" si="38"/>
        <v>15</v>
      </c>
      <c r="L157" s="82">
        <f t="shared" si="38"/>
        <v>5</v>
      </c>
      <c r="M157" s="82">
        <f t="shared" si="38"/>
        <v>0</v>
      </c>
      <c r="N157" s="82">
        <f t="shared" si="38"/>
        <v>10</v>
      </c>
      <c r="O157" s="82">
        <f t="shared" si="38"/>
        <v>5</v>
      </c>
      <c r="P157" s="136">
        <f t="shared" si="31"/>
        <v>52</v>
      </c>
      <c r="Q157" s="136">
        <f t="shared" si="32"/>
        <v>23</v>
      </c>
      <c r="R157" s="136">
        <f t="shared" si="33"/>
        <v>75</v>
      </c>
    </row>
    <row r="158" spans="1:18" ht="27.75">
      <c r="A158" s="297" t="s">
        <v>50</v>
      </c>
      <c r="B158" s="297"/>
      <c r="C158" s="135" t="s">
        <v>4</v>
      </c>
      <c r="D158" s="125">
        <v>0</v>
      </c>
      <c r="E158" s="125">
        <v>0</v>
      </c>
      <c r="F158" s="125">
        <v>1</v>
      </c>
      <c r="G158" s="125">
        <v>0</v>
      </c>
      <c r="H158" s="125">
        <v>0</v>
      </c>
      <c r="I158" s="125">
        <v>1</v>
      </c>
      <c r="J158" s="125">
        <v>32</v>
      </c>
      <c r="K158" s="125">
        <v>15</v>
      </c>
      <c r="L158" s="125">
        <v>1</v>
      </c>
      <c r="M158" s="125">
        <v>1</v>
      </c>
      <c r="N158" s="125">
        <v>11</v>
      </c>
      <c r="O158" s="125">
        <v>12</v>
      </c>
      <c r="P158" s="136">
        <f t="shared" si="31"/>
        <v>45</v>
      </c>
      <c r="Q158" s="136">
        <f t="shared" si="32"/>
        <v>29</v>
      </c>
      <c r="R158" s="136">
        <f t="shared" si="33"/>
        <v>74</v>
      </c>
    </row>
    <row r="159" spans="1:18" ht="27.75">
      <c r="A159" s="297"/>
      <c r="B159" s="297"/>
      <c r="C159" s="141" t="s">
        <v>38</v>
      </c>
      <c r="D159" s="164">
        <v>1</v>
      </c>
      <c r="E159" s="164">
        <v>0</v>
      </c>
      <c r="F159" s="164">
        <v>1</v>
      </c>
      <c r="G159" s="164">
        <v>0</v>
      </c>
      <c r="H159" s="164">
        <v>0</v>
      </c>
      <c r="I159" s="164">
        <v>1</v>
      </c>
      <c r="J159" s="164">
        <v>3</v>
      </c>
      <c r="K159" s="164">
        <v>4</v>
      </c>
      <c r="L159" s="174"/>
      <c r="M159" s="174"/>
      <c r="N159" s="164">
        <v>0</v>
      </c>
      <c r="O159" s="164">
        <v>0</v>
      </c>
      <c r="P159" s="136">
        <f t="shared" si="31"/>
        <v>5</v>
      </c>
      <c r="Q159" s="136">
        <f t="shared" si="32"/>
        <v>5</v>
      </c>
      <c r="R159" s="136">
        <f t="shared" si="33"/>
        <v>10</v>
      </c>
    </row>
    <row r="160" spans="1:18" ht="27.75">
      <c r="A160" s="297"/>
      <c r="B160" s="297"/>
      <c r="C160" s="135" t="s">
        <v>7</v>
      </c>
      <c r="D160" s="137">
        <v>1</v>
      </c>
      <c r="E160" s="137">
        <v>0</v>
      </c>
      <c r="F160" s="137">
        <v>1</v>
      </c>
      <c r="G160" s="137">
        <v>0</v>
      </c>
      <c r="H160" s="137">
        <v>0</v>
      </c>
      <c r="I160" s="137">
        <v>0</v>
      </c>
      <c r="J160" s="189">
        <v>1</v>
      </c>
      <c r="K160" s="189">
        <v>3</v>
      </c>
      <c r="L160" s="137">
        <v>4</v>
      </c>
      <c r="M160" s="137">
        <v>0</v>
      </c>
      <c r="N160" s="137">
        <v>8</v>
      </c>
      <c r="O160" s="137">
        <v>0</v>
      </c>
      <c r="P160" s="136">
        <f t="shared" si="31"/>
        <v>15</v>
      </c>
      <c r="Q160" s="136">
        <f t="shared" si="32"/>
        <v>3</v>
      </c>
      <c r="R160" s="136">
        <f t="shared" si="33"/>
        <v>18</v>
      </c>
    </row>
    <row r="161" spans="1:18" ht="27.75">
      <c r="A161" s="297"/>
      <c r="B161" s="297"/>
      <c r="C161" s="139" t="s">
        <v>222</v>
      </c>
      <c r="D161" s="140">
        <f t="shared" ref="D161:O161" si="39">SUM(D158:D160)</f>
        <v>2</v>
      </c>
      <c r="E161" s="140">
        <f t="shared" si="39"/>
        <v>0</v>
      </c>
      <c r="F161" s="140">
        <f t="shared" si="39"/>
        <v>3</v>
      </c>
      <c r="G161" s="140">
        <f t="shared" si="39"/>
        <v>0</v>
      </c>
      <c r="H161" s="140">
        <f t="shared" si="39"/>
        <v>0</v>
      </c>
      <c r="I161" s="140">
        <f t="shared" si="39"/>
        <v>2</v>
      </c>
      <c r="J161" s="140">
        <f t="shared" si="39"/>
        <v>36</v>
      </c>
      <c r="K161" s="140">
        <f t="shared" si="39"/>
        <v>22</v>
      </c>
      <c r="L161" s="140">
        <f t="shared" si="39"/>
        <v>5</v>
      </c>
      <c r="M161" s="140">
        <f t="shared" si="39"/>
        <v>1</v>
      </c>
      <c r="N161" s="140">
        <f t="shared" si="39"/>
        <v>19</v>
      </c>
      <c r="O161" s="140">
        <f t="shared" si="39"/>
        <v>12</v>
      </c>
      <c r="P161" s="136">
        <f t="shared" si="31"/>
        <v>65</v>
      </c>
      <c r="Q161" s="136">
        <f t="shared" si="32"/>
        <v>37</v>
      </c>
      <c r="R161" s="136">
        <f t="shared" si="33"/>
        <v>102</v>
      </c>
    </row>
    <row r="162" spans="1:18" ht="27.75">
      <c r="A162" s="299" t="s">
        <v>419</v>
      </c>
      <c r="B162" s="299"/>
      <c r="C162" s="141" t="s">
        <v>4</v>
      </c>
      <c r="D162" s="125">
        <v>1</v>
      </c>
      <c r="E162" s="125">
        <v>0</v>
      </c>
      <c r="F162" s="125">
        <v>2</v>
      </c>
      <c r="G162" s="125">
        <v>0</v>
      </c>
      <c r="H162" s="125">
        <v>5</v>
      </c>
      <c r="I162" s="125">
        <v>0</v>
      </c>
      <c r="J162" s="125">
        <v>25</v>
      </c>
      <c r="K162" s="125">
        <v>10</v>
      </c>
      <c r="L162" s="125">
        <v>4</v>
      </c>
      <c r="M162" s="125">
        <v>1</v>
      </c>
      <c r="N162" s="125">
        <v>10</v>
      </c>
      <c r="O162" s="125">
        <v>5</v>
      </c>
      <c r="P162" s="136">
        <f t="shared" si="31"/>
        <v>47</v>
      </c>
      <c r="Q162" s="136">
        <f t="shared" si="32"/>
        <v>16</v>
      </c>
      <c r="R162" s="136">
        <f t="shared" si="33"/>
        <v>63</v>
      </c>
    </row>
    <row r="163" spans="1:18" ht="27.75">
      <c r="A163" s="299" t="s">
        <v>420</v>
      </c>
      <c r="B163" s="299"/>
      <c r="C163" s="141" t="s">
        <v>4</v>
      </c>
      <c r="D163" s="125">
        <v>1</v>
      </c>
      <c r="E163" s="125">
        <v>0</v>
      </c>
      <c r="F163" s="125">
        <v>0</v>
      </c>
      <c r="G163" s="125">
        <v>0</v>
      </c>
      <c r="H163" s="125">
        <v>5</v>
      </c>
      <c r="I163" s="125">
        <v>0</v>
      </c>
      <c r="J163" s="125">
        <v>22</v>
      </c>
      <c r="K163" s="125">
        <v>15</v>
      </c>
      <c r="L163" s="125">
        <v>1</v>
      </c>
      <c r="M163" s="125">
        <v>0</v>
      </c>
      <c r="N163" s="125">
        <v>4</v>
      </c>
      <c r="O163" s="125">
        <v>4</v>
      </c>
      <c r="P163" s="136">
        <f t="shared" si="31"/>
        <v>33</v>
      </c>
      <c r="Q163" s="136">
        <f t="shared" si="32"/>
        <v>19</v>
      </c>
      <c r="R163" s="136">
        <f t="shared" si="33"/>
        <v>52</v>
      </c>
    </row>
    <row r="164" spans="1:18" ht="27.75">
      <c r="A164" s="143" t="s">
        <v>434</v>
      </c>
      <c r="B164" s="143"/>
      <c r="C164" s="141" t="s">
        <v>4</v>
      </c>
      <c r="D164" s="125">
        <v>0</v>
      </c>
      <c r="E164" s="125">
        <v>0</v>
      </c>
      <c r="F164" s="125">
        <v>0</v>
      </c>
      <c r="G164" s="125">
        <v>0</v>
      </c>
      <c r="H164" s="125">
        <v>1</v>
      </c>
      <c r="I164" s="125">
        <v>0</v>
      </c>
      <c r="J164" s="125">
        <v>19</v>
      </c>
      <c r="K164" s="125">
        <v>10</v>
      </c>
      <c r="L164" s="125">
        <v>0</v>
      </c>
      <c r="M164" s="125">
        <v>10</v>
      </c>
      <c r="N164" s="125">
        <v>4</v>
      </c>
      <c r="O164" s="125">
        <v>10</v>
      </c>
      <c r="P164" s="136">
        <f t="shared" si="31"/>
        <v>24</v>
      </c>
      <c r="Q164" s="136">
        <f t="shared" si="32"/>
        <v>30</v>
      </c>
      <c r="R164" s="136">
        <f t="shared" si="33"/>
        <v>54</v>
      </c>
    </row>
    <row r="165" spans="1:18" ht="27.75">
      <c r="A165" s="143" t="s">
        <v>435</v>
      </c>
      <c r="B165" s="143"/>
      <c r="C165" s="141" t="s">
        <v>4</v>
      </c>
      <c r="D165" s="125">
        <v>0</v>
      </c>
      <c r="E165" s="125">
        <v>0</v>
      </c>
      <c r="F165" s="125">
        <v>0</v>
      </c>
      <c r="G165" s="125">
        <v>0</v>
      </c>
      <c r="H165" s="125">
        <v>1</v>
      </c>
      <c r="I165" s="125">
        <v>1</v>
      </c>
      <c r="J165" s="125">
        <v>15</v>
      </c>
      <c r="K165" s="125">
        <v>14</v>
      </c>
      <c r="L165" s="125">
        <v>0</v>
      </c>
      <c r="M165" s="125">
        <v>0</v>
      </c>
      <c r="N165" s="125">
        <v>7</v>
      </c>
      <c r="O165" s="125">
        <v>7</v>
      </c>
      <c r="P165" s="136">
        <f t="shared" si="31"/>
        <v>23</v>
      </c>
      <c r="Q165" s="136">
        <f t="shared" si="32"/>
        <v>22</v>
      </c>
      <c r="R165" s="136">
        <f t="shared" si="33"/>
        <v>45</v>
      </c>
    </row>
    <row r="166" spans="1:18" ht="27.75">
      <c r="A166" s="299" t="s">
        <v>418</v>
      </c>
      <c r="B166" s="299"/>
      <c r="C166" s="141" t="s">
        <v>4</v>
      </c>
      <c r="D166" s="125">
        <v>0</v>
      </c>
      <c r="E166" s="125">
        <v>0</v>
      </c>
      <c r="F166" s="125">
        <v>0</v>
      </c>
      <c r="G166" s="125">
        <v>0</v>
      </c>
      <c r="H166" s="125">
        <v>0</v>
      </c>
      <c r="I166" s="125">
        <v>0</v>
      </c>
      <c r="J166" s="125">
        <v>21</v>
      </c>
      <c r="K166" s="125">
        <v>12</v>
      </c>
      <c r="L166" s="125">
        <v>22</v>
      </c>
      <c r="M166" s="125">
        <v>29</v>
      </c>
      <c r="N166" s="125">
        <v>33</v>
      </c>
      <c r="O166" s="125">
        <v>45</v>
      </c>
      <c r="P166" s="136">
        <f t="shared" si="31"/>
        <v>76</v>
      </c>
      <c r="Q166" s="136">
        <f t="shared" si="32"/>
        <v>86</v>
      </c>
      <c r="R166" s="136">
        <f t="shared" si="33"/>
        <v>162</v>
      </c>
    </row>
    <row r="167" spans="1:18" ht="27.75">
      <c r="A167" s="299"/>
      <c r="B167" s="299"/>
      <c r="C167" s="135" t="s">
        <v>5</v>
      </c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36">
        <f t="shared" si="31"/>
        <v>0</v>
      </c>
      <c r="Q167" s="136">
        <f t="shared" si="32"/>
        <v>0</v>
      </c>
      <c r="R167" s="136">
        <f t="shared" si="33"/>
        <v>0</v>
      </c>
    </row>
    <row r="168" spans="1:18" ht="27.75">
      <c r="A168" s="299"/>
      <c r="B168" s="299"/>
      <c r="C168" s="135" t="s">
        <v>61</v>
      </c>
      <c r="D168" s="164">
        <v>0</v>
      </c>
      <c r="E168" s="164">
        <v>0</v>
      </c>
      <c r="F168" s="164">
        <v>0</v>
      </c>
      <c r="G168" s="164">
        <v>0</v>
      </c>
      <c r="H168" s="164">
        <v>2</v>
      </c>
      <c r="I168" s="164">
        <v>9</v>
      </c>
      <c r="J168" s="164">
        <v>0</v>
      </c>
      <c r="K168" s="164">
        <v>12</v>
      </c>
      <c r="L168" s="174"/>
      <c r="M168" s="174"/>
      <c r="N168" s="164">
        <v>7</v>
      </c>
      <c r="O168" s="164">
        <v>18</v>
      </c>
      <c r="P168" s="136">
        <f t="shared" si="31"/>
        <v>9</v>
      </c>
      <c r="Q168" s="136">
        <f t="shared" si="32"/>
        <v>39</v>
      </c>
      <c r="R168" s="136">
        <f t="shared" si="33"/>
        <v>48</v>
      </c>
    </row>
    <row r="169" spans="1:18" ht="27.75">
      <c r="A169" s="299"/>
      <c r="B169" s="299"/>
      <c r="C169" s="135" t="s">
        <v>7</v>
      </c>
      <c r="D169" s="137">
        <v>0</v>
      </c>
      <c r="E169" s="137">
        <v>0</v>
      </c>
      <c r="F169" s="137">
        <v>0</v>
      </c>
      <c r="G169" s="137">
        <v>0</v>
      </c>
      <c r="H169" s="137">
        <v>1</v>
      </c>
      <c r="I169" s="137">
        <v>1</v>
      </c>
      <c r="J169" s="174"/>
      <c r="K169" s="174">
        <v>1</v>
      </c>
      <c r="L169" s="137">
        <v>1</v>
      </c>
      <c r="M169" s="137">
        <v>0</v>
      </c>
      <c r="N169" s="137">
        <v>4</v>
      </c>
      <c r="O169" s="137">
        <v>15</v>
      </c>
      <c r="P169" s="136">
        <f t="shared" si="31"/>
        <v>6</v>
      </c>
      <c r="Q169" s="136">
        <f t="shared" si="32"/>
        <v>17</v>
      </c>
      <c r="R169" s="136">
        <f t="shared" si="33"/>
        <v>23</v>
      </c>
    </row>
    <row r="170" spans="1:18" ht="27.75">
      <c r="A170" s="299"/>
      <c r="B170" s="299"/>
      <c r="C170" s="139" t="s">
        <v>222</v>
      </c>
      <c r="D170" s="140">
        <f t="shared" ref="D170:O170" si="40">SUM(D166:D169)</f>
        <v>0</v>
      </c>
      <c r="E170" s="140">
        <f t="shared" si="40"/>
        <v>0</v>
      </c>
      <c r="F170" s="140">
        <f t="shared" si="40"/>
        <v>0</v>
      </c>
      <c r="G170" s="140">
        <f t="shared" si="40"/>
        <v>0</v>
      </c>
      <c r="H170" s="140">
        <f t="shared" si="40"/>
        <v>3</v>
      </c>
      <c r="I170" s="140">
        <f t="shared" si="40"/>
        <v>10</v>
      </c>
      <c r="J170" s="140">
        <f t="shared" si="40"/>
        <v>21</v>
      </c>
      <c r="K170" s="140">
        <f t="shared" si="40"/>
        <v>25</v>
      </c>
      <c r="L170" s="140">
        <f t="shared" si="40"/>
        <v>23</v>
      </c>
      <c r="M170" s="140">
        <f t="shared" si="40"/>
        <v>29</v>
      </c>
      <c r="N170" s="140">
        <f t="shared" si="40"/>
        <v>44</v>
      </c>
      <c r="O170" s="140">
        <f t="shared" si="40"/>
        <v>78</v>
      </c>
      <c r="P170" s="136">
        <f t="shared" si="31"/>
        <v>91</v>
      </c>
      <c r="Q170" s="136">
        <f t="shared" si="32"/>
        <v>142</v>
      </c>
      <c r="R170" s="136">
        <f t="shared" si="33"/>
        <v>233</v>
      </c>
    </row>
    <row r="171" spans="1:18" ht="27.75">
      <c r="A171" s="299" t="s">
        <v>180</v>
      </c>
      <c r="B171" s="299"/>
      <c r="C171" s="135" t="s">
        <v>5</v>
      </c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36">
        <f t="shared" si="31"/>
        <v>0</v>
      </c>
      <c r="Q171" s="136">
        <f t="shared" si="32"/>
        <v>0</v>
      </c>
      <c r="R171" s="136">
        <f t="shared" si="33"/>
        <v>0</v>
      </c>
    </row>
    <row r="172" spans="1:18" ht="27.75">
      <c r="A172" s="299" t="s">
        <v>436</v>
      </c>
      <c r="B172" s="299"/>
      <c r="C172" s="135" t="s">
        <v>61</v>
      </c>
      <c r="D172" s="164">
        <v>2</v>
      </c>
      <c r="E172" s="164">
        <v>0</v>
      </c>
      <c r="F172" s="164">
        <v>1</v>
      </c>
      <c r="G172" s="164">
        <v>0</v>
      </c>
      <c r="H172" s="164">
        <v>2</v>
      </c>
      <c r="I172" s="164">
        <v>3</v>
      </c>
      <c r="J172" s="164">
        <v>5</v>
      </c>
      <c r="K172" s="164">
        <v>7</v>
      </c>
      <c r="L172" s="174"/>
      <c r="M172" s="174"/>
      <c r="N172" s="164">
        <v>0</v>
      </c>
      <c r="O172" s="164">
        <v>3</v>
      </c>
      <c r="P172" s="136">
        <f t="shared" si="31"/>
        <v>10</v>
      </c>
      <c r="Q172" s="136">
        <f t="shared" si="32"/>
        <v>13</v>
      </c>
      <c r="R172" s="136">
        <f t="shared" si="33"/>
        <v>23</v>
      </c>
    </row>
    <row r="173" spans="1:18" ht="27.75">
      <c r="A173" s="299" t="s">
        <v>437</v>
      </c>
      <c r="B173" s="299"/>
      <c r="C173" s="135" t="s">
        <v>61</v>
      </c>
      <c r="D173" s="164">
        <v>1</v>
      </c>
      <c r="E173" s="164">
        <v>0</v>
      </c>
      <c r="F173" s="164">
        <v>0</v>
      </c>
      <c r="G173" s="164">
        <v>2</v>
      </c>
      <c r="H173" s="164">
        <v>9</v>
      </c>
      <c r="I173" s="164">
        <v>2</v>
      </c>
      <c r="J173" s="164">
        <v>4</v>
      </c>
      <c r="K173" s="164">
        <v>3</v>
      </c>
      <c r="L173" s="174"/>
      <c r="M173" s="174"/>
      <c r="N173" s="164">
        <v>3</v>
      </c>
      <c r="O173" s="164">
        <v>1</v>
      </c>
      <c r="P173" s="136">
        <f t="shared" si="31"/>
        <v>17</v>
      </c>
      <c r="Q173" s="136">
        <f t="shared" si="32"/>
        <v>8</v>
      </c>
      <c r="R173" s="136">
        <f t="shared" si="33"/>
        <v>25</v>
      </c>
    </row>
    <row r="174" spans="1:18" ht="27.75">
      <c r="A174" s="295" t="s">
        <v>51</v>
      </c>
      <c r="B174" s="295"/>
      <c r="C174" s="134" t="s">
        <v>4</v>
      </c>
      <c r="D174" s="136">
        <f>D166+D165+D164+D163+D162+D158+D153+D149+D142+D139+D138+D134+D128+D122+D118+D112+D111+D108+D102+D96+D95+D94+D91+D85+D79+D77+D73+D67+D57+D51+D39+D33+D28+D21+D16+D11+D4+D63</f>
        <v>474</v>
      </c>
      <c r="E174" s="136">
        <f t="shared" ref="E174:R174" si="41">E166+E165+E164+E163+E162+E158+E153+E149+E142+E139+E138+E134+E128+E122+E118+E112+E111+E108+E102+E96+E95+E94+E91+E85+E79+E77+E73+E67+E57+E51+E39+E33+E28+E21+E16+E11+E4+E63</f>
        <v>67</v>
      </c>
      <c r="F174" s="136">
        <f t="shared" si="41"/>
        <v>389</v>
      </c>
      <c r="G174" s="136">
        <f t="shared" si="41"/>
        <v>96</v>
      </c>
      <c r="H174" s="136">
        <f t="shared" si="41"/>
        <v>524</v>
      </c>
      <c r="I174" s="136">
        <f t="shared" si="41"/>
        <v>261</v>
      </c>
      <c r="J174" s="136">
        <f t="shared" si="41"/>
        <v>569</v>
      </c>
      <c r="K174" s="136">
        <f t="shared" si="41"/>
        <v>373</v>
      </c>
      <c r="L174" s="136">
        <f t="shared" si="41"/>
        <v>137</v>
      </c>
      <c r="M174" s="136">
        <f t="shared" si="41"/>
        <v>108</v>
      </c>
      <c r="N174" s="136">
        <f t="shared" si="41"/>
        <v>527</v>
      </c>
      <c r="O174" s="136">
        <f t="shared" si="41"/>
        <v>722</v>
      </c>
      <c r="P174" s="136">
        <f t="shared" si="41"/>
        <v>2620</v>
      </c>
      <c r="Q174" s="136">
        <f t="shared" si="41"/>
        <v>1627</v>
      </c>
      <c r="R174" s="136">
        <f t="shared" si="41"/>
        <v>4247</v>
      </c>
    </row>
    <row r="175" spans="1:18" ht="27.75">
      <c r="A175" s="295"/>
      <c r="B175" s="295"/>
      <c r="C175" s="134" t="s">
        <v>5</v>
      </c>
      <c r="D175" s="162">
        <f t="shared" ref="D175:R175" si="42">D171+D167+D150+D144+D140+D129+D123+D119+D113+D103+D97+D86+D80+D78+D68+D58+D52+D45+D40+D34+D29+D22+D17+D12+D5</f>
        <v>237</v>
      </c>
      <c r="E175" s="162">
        <f t="shared" si="42"/>
        <v>37</v>
      </c>
      <c r="F175" s="162">
        <f t="shared" si="42"/>
        <v>255</v>
      </c>
      <c r="G175" s="162">
        <f t="shared" si="42"/>
        <v>43</v>
      </c>
      <c r="H175" s="162">
        <f t="shared" si="42"/>
        <v>316</v>
      </c>
      <c r="I175" s="162">
        <f t="shared" si="42"/>
        <v>112</v>
      </c>
      <c r="J175" s="162">
        <f t="shared" si="42"/>
        <v>366</v>
      </c>
      <c r="K175" s="162">
        <f t="shared" si="42"/>
        <v>214</v>
      </c>
      <c r="L175" s="162">
        <f t="shared" si="42"/>
        <v>6</v>
      </c>
      <c r="M175" s="162">
        <f t="shared" si="42"/>
        <v>3</v>
      </c>
      <c r="N175" s="162">
        <f t="shared" si="42"/>
        <v>166</v>
      </c>
      <c r="O175" s="162">
        <f t="shared" si="42"/>
        <v>238</v>
      </c>
      <c r="P175" s="162">
        <f t="shared" si="42"/>
        <v>1346</v>
      </c>
      <c r="Q175" s="162">
        <f t="shared" si="42"/>
        <v>647</v>
      </c>
      <c r="R175" s="162">
        <f t="shared" si="42"/>
        <v>1993</v>
      </c>
    </row>
    <row r="176" spans="1:18" ht="27.75">
      <c r="A176" s="295"/>
      <c r="B176" s="295"/>
      <c r="C176" s="134" t="s">
        <v>6</v>
      </c>
      <c r="D176" s="136">
        <f>D173+D172+D168+D159+D155+D151+D145+D130+D124+D114+D104+D98+D87+D81+D74+D69+D53+D46+D44+D41+D35+D30+D23+D18+D13+D6+D7</f>
        <v>323</v>
      </c>
      <c r="E176" s="136">
        <f t="shared" ref="E176:R176" si="43">E173+E172+E168+E159+E155+E151+E145+E130+E124+E114+E104+E98+E87+E81+E74+E69+E53+E46+E44+E41+E35+E30+E23+E18+E13+E6+E7</f>
        <v>24</v>
      </c>
      <c r="F176" s="136">
        <f t="shared" si="43"/>
        <v>254</v>
      </c>
      <c r="G176" s="136">
        <f t="shared" si="43"/>
        <v>51</v>
      </c>
      <c r="H176" s="136">
        <f t="shared" si="43"/>
        <v>374</v>
      </c>
      <c r="I176" s="136">
        <f t="shared" si="43"/>
        <v>234</v>
      </c>
      <c r="J176" s="136">
        <f t="shared" si="43"/>
        <v>348</v>
      </c>
      <c r="K176" s="136">
        <f t="shared" si="43"/>
        <v>442</v>
      </c>
      <c r="L176" s="136">
        <f t="shared" si="43"/>
        <v>0</v>
      </c>
      <c r="M176" s="136">
        <f t="shared" si="43"/>
        <v>0</v>
      </c>
      <c r="N176" s="136">
        <f t="shared" si="43"/>
        <v>307</v>
      </c>
      <c r="O176" s="136">
        <f t="shared" si="43"/>
        <v>518</v>
      </c>
      <c r="P176" s="136">
        <f t="shared" si="43"/>
        <v>1606</v>
      </c>
      <c r="Q176" s="136">
        <f t="shared" si="43"/>
        <v>1269</v>
      </c>
      <c r="R176" s="136">
        <f t="shared" si="43"/>
        <v>2875</v>
      </c>
    </row>
    <row r="177" spans="1:18" ht="27.75">
      <c r="A177" s="295"/>
      <c r="B177" s="295"/>
      <c r="C177" s="134" t="s">
        <v>7</v>
      </c>
      <c r="D177" s="136">
        <f t="shared" ref="D177:R177" si="44">D169+D160+D156+D154+D146+D143+D135+D131+D125+D115+D105+D99+D88+D82+D70+D64+D59+D54+D48+D42+D36+D31+D24+D19+D14+D8</f>
        <v>221</v>
      </c>
      <c r="E177" s="136">
        <f t="shared" si="44"/>
        <v>4</v>
      </c>
      <c r="F177" s="136">
        <f t="shared" si="44"/>
        <v>247</v>
      </c>
      <c r="G177" s="136">
        <f t="shared" si="44"/>
        <v>19</v>
      </c>
      <c r="H177" s="136">
        <f t="shared" si="44"/>
        <v>280</v>
      </c>
      <c r="I177" s="136">
        <f t="shared" si="44"/>
        <v>92</v>
      </c>
      <c r="J177" s="136">
        <f t="shared" si="44"/>
        <v>72</v>
      </c>
      <c r="K177" s="136">
        <f t="shared" si="44"/>
        <v>59</v>
      </c>
      <c r="L177" s="136">
        <f t="shared" si="44"/>
        <v>71</v>
      </c>
      <c r="M177" s="136">
        <f t="shared" si="44"/>
        <v>15</v>
      </c>
      <c r="N177" s="136">
        <f t="shared" si="44"/>
        <v>343</v>
      </c>
      <c r="O177" s="136">
        <f t="shared" si="44"/>
        <v>359</v>
      </c>
      <c r="P177" s="136">
        <f t="shared" si="44"/>
        <v>1234</v>
      </c>
      <c r="Q177" s="136">
        <f t="shared" si="44"/>
        <v>548</v>
      </c>
      <c r="R177" s="136">
        <f t="shared" si="44"/>
        <v>1782</v>
      </c>
    </row>
    <row r="178" spans="1:18" ht="27.75">
      <c r="A178" s="295"/>
      <c r="B178" s="295"/>
      <c r="C178" s="134" t="s">
        <v>8</v>
      </c>
      <c r="D178" s="162">
        <f t="shared" ref="D178:R178" si="45">D147+D136+D132+D126+D120+D116+D109+D106+D100+D92+D89+D83+D75+D71+D65+D62+D60+D55+D49+D37+D27+D25+D9</f>
        <v>48</v>
      </c>
      <c r="E178" s="162">
        <f t="shared" si="45"/>
        <v>2</v>
      </c>
      <c r="F178" s="162">
        <f t="shared" si="45"/>
        <v>43</v>
      </c>
      <c r="G178" s="162">
        <f t="shared" si="45"/>
        <v>6</v>
      </c>
      <c r="H178" s="162">
        <f t="shared" si="45"/>
        <v>69</v>
      </c>
      <c r="I178" s="162">
        <f t="shared" si="45"/>
        <v>14</v>
      </c>
      <c r="J178" s="162">
        <f t="shared" si="45"/>
        <v>150</v>
      </c>
      <c r="K178" s="162">
        <f t="shared" si="45"/>
        <v>89</v>
      </c>
      <c r="L178" s="162">
        <f t="shared" si="45"/>
        <v>193</v>
      </c>
      <c r="M178" s="162">
        <f t="shared" si="45"/>
        <v>94</v>
      </c>
      <c r="N178" s="162">
        <f t="shared" si="45"/>
        <v>181</v>
      </c>
      <c r="O178" s="162">
        <f t="shared" si="45"/>
        <v>168</v>
      </c>
      <c r="P178" s="162">
        <f t="shared" si="45"/>
        <v>684</v>
      </c>
      <c r="Q178" s="162">
        <f t="shared" si="45"/>
        <v>373</v>
      </c>
      <c r="R178" s="162">
        <f t="shared" si="45"/>
        <v>1057</v>
      </c>
    </row>
    <row r="179" spans="1:18" ht="27.75">
      <c r="A179" s="295"/>
      <c r="B179" s="295"/>
      <c r="C179" s="134" t="s">
        <v>51</v>
      </c>
      <c r="D179" s="136">
        <f t="shared" ref="D179:R179" si="46">SUM(D174:D178)</f>
        <v>1303</v>
      </c>
      <c r="E179" s="136">
        <f t="shared" si="46"/>
        <v>134</v>
      </c>
      <c r="F179" s="136">
        <f t="shared" si="46"/>
        <v>1188</v>
      </c>
      <c r="G179" s="136">
        <f t="shared" si="46"/>
        <v>215</v>
      </c>
      <c r="H179" s="136">
        <f t="shared" si="46"/>
        <v>1563</v>
      </c>
      <c r="I179" s="136">
        <f t="shared" si="46"/>
        <v>713</v>
      </c>
      <c r="J179" s="136">
        <f t="shared" si="46"/>
        <v>1505</v>
      </c>
      <c r="K179" s="136">
        <f t="shared" si="46"/>
        <v>1177</v>
      </c>
      <c r="L179" s="136">
        <f t="shared" si="46"/>
        <v>407</v>
      </c>
      <c r="M179" s="136">
        <f t="shared" si="46"/>
        <v>220</v>
      </c>
      <c r="N179" s="136">
        <f t="shared" si="46"/>
        <v>1524</v>
      </c>
      <c r="O179" s="136">
        <f t="shared" si="46"/>
        <v>2005</v>
      </c>
      <c r="P179" s="136">
        <f t="shared" si="46"/>
        <v>7490</v>
      </c>
      <c r="Q179" s="136">
        <f t="shared" si="46"/>
        <v>4464</v>
      </c>
      <c r="R179" s="136">
        <f t="shared" si="46"/>
        <v>11954</v>
      </c>
    </row>
    <row r="180" spans="1:18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</row>
    <row r="181" spans="1:18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</row>
    <row r="182" spans="1:18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</row>
    <row r="183" spans="1:18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</row>
    <row r="184" spans="1:18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</row>
    <row r="185" spans="1:18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</row>
    <row r="186" spans="1:18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</row>
    <row r="187" spans="1:18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</row>
    <row r="188" spans="1:18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</row>
    <row r="189" spans="1:18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</row>
    <row r="190" spans="1:18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</row>
    <row r="191" spans="1:18" ht="27.75">
      <c r="A191" s="308" t="s">
        <v>444</v>
      </c>
      <c r="B191" s="308"/>
      <c r="C191" s="308"/>
      <c r="D191" s="308"/>
      <c r="E191" s="308"/>
      <c r="F191" s="308"/>
      <c r="G191" s="308"/>
      <c r="H191" s="308"/>
      <c r="I191" s="308"/>
      <c r="J191" s="308"/>
      <c r="K191" s="308"/>
      <c r="L191" s="308"/>
      <c r="M191" s="144"/>
      <c r="N191" s="144"/>
      <c r="O191" s="144"/>
      <c r="P191" s="144"/>
      <c r="Q191" s="144"/>
      <c r="R191" s="144"/>
    </row>
    <row r="192" spans="1:18" ht="27.75">
      <c r="A192" s="229" t="s">
        <v>0</v>
      </c>
      <c r="B192" s="296"/>
      <c r="C192" s="229" t="s">
        <v>1</v>
      </c>
      <c r="D192" s="271" t="s">
        <v>422</v>
      </c>
      <c r="E192" s="271"/>
      <c r="F192" s="271"/>
      <c r="G192" s="271" t="s">
        <v>438</v>
      </c>
      <c r="H192" s="271"/>
      <c r="I192" s="271"/>
      <c r="J192" s="271" t="s">
        <v>439</v>
      </c>
      <c r="K192" s="271"/>
      <c r="L192" s="271"/>
      <c r="M192" s="144"/>
      <c r="N192" s="144"/>
      <c r="O192" s="144"/>
      <c r="P192" s="144"/>
      <c r="Q192" s="144"/>
      <c r="R192" s="144"/>
    </row>
    <row r="193" spans="1:18" ht="27.75" hidden="1">
      <c r="A193" s="296"/>
      <c r="B193" s="296"/>
      <c r="C193" s="296"/>
      <c r="D193" s="122" t="s">
        <v>87</v>
      </c>
      <c r="E193" s="122" t="s">
        <v>396</v>
      </c>
      <c r="F193" s="122" t="s">
        <v>66</v>
      </c>
      <c r="G193" s="122" t="s">
        <v>87</v>
      </c>
      <c r="H193" s="122" t="s">
        <v>396</v>
      </c>
      <c r="I193" s="122" t="s">
        <v>66</v>
      </c>
      <c r="J193" s="122" t="s">
        <v>87</v>
      </c>
      <c r="K193" s="122" t="s">
        <v>396</v>
      </c>
      <c r="L193" s="94" t="s">
        <v>66</v>
      </c>
      <c r="M193" s="144"/>
      <c r="N193" s="144"/>
      <c r="O193" s="144"/>
      <c r="P193" s="144"/>
      <c r="Q193" s="144"/>
      <c r="R193" s="144"/>
    </row>
    <row r="194" spans="1:18" ht="27.75">
      <c r="A194" s="306" t="s">
        <v>3</v>
      </c>
      <c r="B194" s="306"/>
      <c r="C194" s="44" t="s">
        <v>4</v>
      </c>
      <c r="D194" s="130">
        <v>5</v>
      </c>
      <c r="E194" s="130">
        <v>2</v>
      </c>
      <c r="F194" s="128">
        <f>D194+E194</f>
        <v>7</v>
      </c>
      <c r="G194" s="130">
        <v>5</v>
      </c>
      <c r="H194" s="130">
        <v>1</v>
      </c>
      <c r="I194" s="128">
        <f>G194+H194</f>
        <v>6</v>
      </c>
      <c r="J194" s="130">
        <v>3</v>
      </c>
      <c r="K194" s="130">
        <v>2</v>
      </c>
      <c r="L194" s="129">
        <f>J194+K194</f>
        <v>5</v>
      </c>
      <c r="M194" s="144"/>
      <c r="N194" s="144"/>
      <c r="O194" s="144"/>
      <c r="P194" s="144"/>
      <c r="Q194" s="144"/>
      <c r="R194" s="144"/>
    </row>
    <row r="195" spans="1:18" ht="27.75" hidden="1">
      <c r="A195" s="306"/>
      <c r="B195" s="306"/>
      <c r="C195" s="44" t="s">
        <v>5</v>
      </c>
      <c r="D195" s="124">
        <v>17</v>
      </c>
      <c r="E195" s="124">
        <v>9</v>
      </c>
      <c r="F195" s="158">
        <f>D195+E195</f>
        <v>26</v>
      </c>
      <c r="G195" s="156">
        <v>0</v>
      </c>
      <c r="H195" s="156">
        <v>0</v>
      </c>
      <c r="I195" s="159">
        <f>G195+H195</f>
        <v>0</v>
      </c>
      <c r="J195" s="160">
        <v>0</v>
      </c>
      <c r="K195" s="160">
        <v>0</v>
      </c>
      <c r="L195" s="159">
        <f>J195+K195</f>
        <v>0</v>
      </c>
      <c r="M195" s="144"/>
      <c r="N195" s="144"/>
      <c r="O195" s="144"/>
      <c r="P195" s="144"/>
      <c r="Q195" s="144"/>
      <c r="R195" s="144"/>
    </row>
    <row r="196" spans="1:18" ht="27.75" hidden="1">
      <c r="A196" s="306"/>
      <c r="B196" s="306"/>
      <c r="C196" s="44" t="s">
        <v>6</v>
      </c>
      <c r="D196" s="165">
        <v>28</v>
      </c>
      <c r="E196" s="165">
        <v>11</v>
      </c>
      <c r="F196" s="166">
        <f t="shared" ref="F196" si="47">D196+E196</f>
        <v>39</v>
      </c>
      <c r="G196" s="165">
        <v>0</v>
      </c>
      <c r="H196" s="165">
        <v>0</v>
      </c>
      <c r="I196" s="166">
        <f t="shared" ref="I196" si="48">G196+H196</f>
        <v>0</v>
      </c>
      <c r="J196" s="165">
        <v>0</v>
      </c>
      <c r="K196" s="165">
        <v>1</v>
      </c>
      <c r="L196" s="166">
        <f t="shared" ref="L196" si="49">J196+K196</f>
        <v>1</v>
      </c>
      <c r="M196" s="144"/>
      <c r="N196" s="144"/>
      <c r="O196" s="144"/>
      <c r="P196" s="144"/>
      <c r="Q196" s="144"/>
      <c r="R196" s="144"/>
    </row>
    <row r="197" spans="1:18" ht="27.75" hidden="1">
      <c r="A197" s="306"/>
      <c r="B197" s="306"/>
      <c r="C197" s="44" t="s">
        <v>7</v>
      </c>
      <c r="D197" s="171">
        <v>15</v>
      </c>
      <c r="E197" s="171">
        <v>0</v>
      </c>
      <c r="F197" s="172">
        <f t="shared" ref="F197" si="50">E197+D197</f>
        <v>15</v>
      </c>
      <c r="G197" s="173">
        <v>0</v>
      </c>
      <c r="H197" s="173">
        <v>0</v>
      </c>
      <c r="I197" s="172">
        <f t="shared" ref="I197" si="51">H197+G197</f>
        <v>0</v>
      </c>
      <c r="J197" s="173">
        <v>11</v>
      </c>
      <c r="K197" s="173">
        <v>0</v>
      </c>
      <c r="L197" s="172">
        <f t="shared" ref="L197" si="52">K197+J197</f>
        <v>11</v>
      </c>
      <c r="M197" s="144"/>
      <c r="N197" s="144"/>
      <c r="O197" s="144"/>
      <c r="P197" s="144"/>
      <c r="Q197" s="144"/>
      <c r="R197" s="144"/>
    </row>
    <row r="198" spans="1:18" ht="27.75" hidden="1">
      <c r="A198" s="306"/>
      <c r="B198" s="306"/>
      <c r="C198" s="44" t="s">
        <v>8</v>
      </c>
      <c r="D198" s="138">
        <v>7</v>
      </c>
      <c r="E198" s="138">
        <v>0</v>
      </c>
      <c r="F198" s="170">
        <f>E198+D198</f>
        <v>7</v>
      </c>
      <c r="G198" s="137">
        <v>0</v>
      </c>
      <c r="H198" s="137">
        <v>0</v>
      </c>
      <c r="I198" s="170">
        <f>H198+G198</f>
        <v>0</v>
      </c>
      <c r="J198" s="137">
        <v>0</v>
      </c>
      <c r="K198" s="137">
        <v>0</v>
      </c>
      <c r="L198" s="170">
        <f>K198+J198</f>
        <v>0</v>
      </c>
      <c r="M198" s="144"/>
      <c r="N198" s="144"/>
      <c r="O198" s="144"/>
      <c r="P198" s="144"/>
      <c r="Q198" s="144"/>
      <c r="R198" s="144"/>
    </row>
    <row r="199" spans="1:18" ht="27.75" hidden="1">
      <c r="A199" s="306"/>
      <c r="B199" s="306"/>
      <c r="C199" s="120" t="s">
        <v>440</v>
      </c>
      <c r="D199" s="122">
        <f>SUM(D194:D198)</f>
        <v>72</v>
      </c>
      <c r="E199" s="122">
        <f>SUM(E194:E198)</f>
        <v>22</v>
      </c>
      <c r="F199" s="122">
        <f t="shared" ref="F199:L199" si="53">SUM(F194:F198)</f>
        <v>94</v>
      </c>
      <c r="G199" s="122">
        <f t="shared" si="53"/>
        <v>5</v>
      </c>
      <c r="H199" s="122">
        <f t="shared" si="53"/>
        <v>1</v>
      </c>
      <c r="I199" s="122">
        <f t="shared" si="53"/>
        <v>6</v>
      </c>
      <c r="J199" s="122">
        <f t="shared" si="53"/>
        <v>14</v>
      </c>
      <c r="K199" s="122">
        <f t="shared" si="53"/>
        <v>3</v>
      </c>
      <c r="L199" s="122">
        <f t="shared" si="53"/>
        <v>17</v>
      </c>
      <c r="M199" s="144"/>
      <c r="N199" s="144"/>
      <c r="O199" s="144"/>
      <c r="P199" s="144"/>
      <c r="Q199" s="144"/>
      <c r="R199" s="144"/>
    </row>
    <row r="200" spans="1:18" ht="27.75">
      <c r="A200" s="306" t="s">
        <v>9</v>
      </c>
      <c r="B200" s="306"/>
      <c r="C200" s="44" t="s">
        <v>4</v>
      </c>
      <c r="D200" s="130">
        <v>19</v>
      </c>
      <c r="E200" s="130">
        <v>3</v>
      </c>
      <c r="F200" s="128">
        <f t="shared" ref="F200:F202" si="54">D200+E200</f>
        <v>22</v>
      </c>
      <c r="G200" s="130">
        <v>4</v>
      </c>
      <c r="H200" s="130">
        <v>2</v>
      </c>
      <c r="I200" s="128">
        <f t="shared" ref="I200:I202" si="55">G200+H200</f>
        <v>6</v>
      </c>
      <c r="J200" s="130">
        <v>0</v>
      </c>
      <c r="K200" s="130">
        <v>0</v>
      </c>
      <c r="L200" s="129">
        <f t="shared" ref="L200:L202" si="56">J200+K200</f>
        <v>0</v>
      </c>
      <c r="M200" s="144"/>
      <c r="N200" s="144"/>
      <c r="O200" s="144"/>
      <c r="P200" s="144"/>
      <c r="Q200" s="144"/>
      <c r="R200" s="144"/>
    </row>
    <row r="201" spans="1:18" ht="27.75" hidden="1">
      <c r="A201" s="306"/>
      <c r="B201" s="306"/>
      <c r="C201" s="44" t="s">
        <v>5</v>
      </c>
      <c r="D201" s="151">
        <v>37</v>
      </c>
      <c r="E201" s="151">
        <v>11</v>
      </c>
      <c r="F201" s="158">
        <f t="shared" si="54"/>
        <v>48</v>
      </c>
      <c r="G201" s="156">
        <v>0</v>
      </c>
      <c r="H201" s="156">
        <v>2</v>
      </c>
      <c r="I201" s="159">
        <f t="shared" si="55"/>
        <v>2</v>
      </c>
      <c r="J201" s="160">
        <v>0</v>
      </c>
      <c r="K201" s="160">
        <v>0</v>
      </c>
      <c r="L201" s="159">
        <f t="shared" si="56"/>
        <v>0</v>
      </c>
      <c r="M201" s="144"/>
      <c r="N201" s="144"/>
      <c r="O201" s="144"/>
      <c r="P201" s="144"/>
      <c r="Q201" s="144"/>
      <c r="R201" s="144"/>
    </row>
    <row r="202" spans="1:18" ht="27.75" hidden="1">
      <c r="A202" s="306"/>
      <c r="B202" s="306"/>
      <c r="C202" s="44" t="s">
        <v>6</v>
      </c>
      <c r="D202" s="165">
        <v>20</v>
      </c>
      <c r="E202" s="165">
        <v>9</v>
      </c>
      <c r="F202" s="166">
        <f t="shared" si="54"/>
        <v>29</v>
      </c>
      <c r="G202" s="165">
        <v>3</v>
      </c>
      <c r="H202" s="165">
        <v>0</v>
      </c>
      <c r="I202" s="166">
        <f t="shared" si="55"/>
        <v>3</v>
      </c>
      <c r="J202" s="165">
        <v>2</v>
      </c>
      <c r="K202" s="165">
        <v>0</v>
      </c>
      <c r="L202" s="166">
        <f t="shared" si="56"/>
        <v>2</v>
      </c>
      <c r="M202" s="144"/>
      <c r="N202" s="144"/>
      <c r="O202" s="144"/>
      <c r="P202" s="144"/>
      <c r="Q202" s="144"/>
      <c r="R202" s="144"/>
    </row>
    <row r="203" spans="1:18" ht="27.75" hidden="1">
      <c r="A203" s="306"/>
      <c r="B203" s="306"/>
      <c r="C203" s="44" t="s">
        <v>7</v>
      </c>
      <c r="D203" s="171">
        <v>10</v>
      </c>
      <c r="E203" s="171">
        <v>0</v>
      </c>
      <c r="F203" s="172">
        <f t="shared" ref="F203" si="57">E203+D203</f>
        <v>10</v>
      </c>
      <c r="G203" s="173">
        <v>1</v>
      </c>
      <c r="H203" s="173">
        <v>0</v>
      </c>
      <c r="I203" s="172">
        <f t="shared" ref="I203" si="58">H203+G203</f>
        <v>1</v>
      </c>
      <c r="J203" s="173">
        <v>8</v>
      </c>
      <c r="K203" s="173">
        <v>0</v>
      </c>
      <c r="L203" s="172">
        <f t="shared" ref="L203" si="59">K203+J203</f>
        <v>8</v>
      </c>
      <c r="M203" s="144"/>
      <c r="N203" s="144"/>
      <c r="O203" s="144"/>
      <c r="P203" s="144"/>
      <c r="Q203" s="144"/>
      <c r="R203" s="144"/>
    </row>
    <row r="204" spans="1:18" ht="27.75" hidden="1">
      <c r="A204" s="306"/>
      <c r="B204" s="306"/>
      <c r="C204" s="120" t="s">
        <v>440</v>
      </c>
      <c r="D204" s="122">
        <f>SUM(D200:D203)</f>
        <v>86</v>
      </c>
      <c r="E204" s="122">
        <f t="shared" ref="E204:L204" si="60">SUM(E200:E203)</f>
        <v>23</v>
      </c>
      <c r="F204" s="122">
        <f t="shared" si="60"/>
        <v>109</v>
      </c>
      <c r="G204" s="122">
        <f t="shared" si="60"/>
        <v>8</v>
      </c>
      <c r="H204" s="122">
        <f t="shared" si="60"/>
        <v>4</v>
      </c>
      <c r="I204" s="122">
        <f t="shared" si="60"/>
        <v>12</v>
      </c>
      <c r="J204" s="122">
        <f t="shared" si="60"/>
        <v>10</v>
      </c>
      <c r="K204" s="122">
        <f t="shared" si="60"/>
        <v>0</v>
      </c>
      <c r="L204" s="122">
        <f t="shared" si="60"/>
        <v>10</v>
      </c>
      <c r="M204" s="144"/>
      <c r="N204" s="144"/>
      <c r="O204" s="144"/>
      <c r="P204" s="144"/>
      <c r="Q204" s="144"/>
      <c r="R204" s="144"/>
    </row>
    <row r="205" spans="1:18" ht="27.75">
      <c r="A205" s="306" t="s">
        <v>10</v>
      </c>
      <c r="B205" s="306"/>
      <c r="C205" s="44" t="s">
        <v>4</v>
      </c>
      <c r="D205" s="130">
        <v>27</v>
      </c>
      <c r="E205" s="130">
        <v>21</v>
      </c>
      <c r="F205" s="128">
        <f t="shared" ref="F205:F207" si="61">D205+E205</f>
        <v>48</v>
      </c>
      <c r="G205" s="130">
        <v>3</v>
      </c>
      <c r="H205" s="130">
        <v>5</v>
      </c>
      <c r="I205" s="128">
        <f t="shared" ref="I205:I207" si="62">G205+H205</f>
        <v>8</v>
      </c>
      <c r="J205" s="130">
        <v>0</v>
      </c>
      <c r="K205" s="130">
        <v>0</v>
      </c>
      <c r="L205" s="129">
        <f t="shared" ref="L205:L207" si="63">J205+K205</f>
        <v>0</v>
      </c>
      <c r="M205" s="144"/>
      <c r="N205" s="144"/>
      <c r="O205" s="144"/>
      <c r="P205" s="144"/>
      <c r="Q205" s="144"/>
      <c r="R205" s="144"/>
    </row>
    <row r="206" spans="1:18" ht="27.75" hidden="1">
      <c r="A206" s="306"/>
      <c r="B206" s="306"/>
      <c r="C206" s="44" t="s">
        <v>5</v>
      </c>
      <c r="D206" s="151">
        <v>27</v>
      </c>
      <c r="E206" s="151">
        <v>11</v>
      </c>
      <c r="F206" s="158">
        <f t="shared" si="61"/>
        <v>38</v>
      </c>
      <c r="G206" s="156">
        <v>0</v>
      </c>
      <c r="H206" s="156">
        <v>1</v>
      </c>
      <c r="I206" s="159">
        <f t="shared" si="62"/>
        <v>1</v>
      </c>
      <c r="J206" s="160">
        <v>0</v>
      </c>
      <c r="K206" s="160">
        <v>0</v>
      </c>
      <c r="L206" s="159">
        <f t="shared" si="63"/>
        <v>0</v>
      </c>
      <c r="M206" s="144"/>
      <c r="N206" s="144"/>
      <c r="O206" s="144"/>
      <c r="P206" s="144"/>
      <c r="Q206" s="144"/>
      <c r="R206" s="144"/>
    </row>
    <row r="207" spans="1:18" ht="27.75" hidden="1">
      <c r="A207" s="306"/>
      <c r="B207" s="306"/>
      <c r="C207" s="44" t="s">
        <v>6</v>
      </c>
      <c r="D207" s="165">
        <v>2</v>
      </c>
      <c r="E207" s="165">
        <v>20</v>
      </c>
      <c r="F207" s="166">
        <f t="shared" si="61"/>
        <v>22</v>
      </c>
      <c r="G207" s="165">
        <v>0</v>
      </c>
      <c r="H207" s="165">
        <v>2</v>
      </c>
      <c r="I207" s="166">
        <f t="shared" si="62"/>
        <v>2</v>
      </c>
      <c r="J207" s="165">
        <v>0</v>
      </c>
      <c r="K207" s="165">
        <v>0</v>
      </c>
      <c r="L207" s="166">
        <f t="shared" si="63"/>
        <v>0</v>
      </c>
      <c r="M207" s="144"/>
      <c r="N207" s="144"/>
      <c r="O207" s="144"/>
      <c r="P207" s="144"/>
      <c r="Q207" s="144"/>
      <c r="R207" s="144"/>
    </row>
    <row r="208" spans="1:18" ht="27.75" hidden="1">
      <c r="A208" s="306"/>
      <c r="B208" s="306"/>
      <c r="C208" s="44" t="s">
        <v>7</v>
      </c>
      <c r="D208" s="171">
        <v>7</v>
      </c>
      <c r="E208" s="171">
        <v>12</v>
      </c>
      <c r="F208" s="172">
        <f t="shared" ref="F208" si="64">E208+D208</f>
        <v>19</v>
      </c>
      <c r="G208" s="173">
        <v>0</v>
      </c>
      <c r="H208" s="173">
        <v>0</v>
      </c>
      <c r="I208" s="172">
        <f t="shared" ref="I208" si="65">H208+G208</f>
        <v>0</v>
      </c>
      <c r="J208" s="173">
        <v>1</v>
      </c>
      <c r="K208" s="173">
        <v>1</v>
      </c>
      <c r="L208" s="172">
        <f t="shared" ref="L208" si="66">K208+J208</f>
        <v>2</v>
      </c>
      <c r="M208" s="144"/>
      <c r="N208" s="144"/>
      <c r="O208" s="144"/>
      <c r="P208" s="144"/>
      <c r="Q208" s="144"/>
      <c r="R208" s="144"/>
    </row>
    <row r="209" spans="1:18" ht="27.75" hidden="1">
      <c r="A209" s="306"/>
      <c r="B209" s="306"/>
      <c r="C209" s="120" t="s">
        <v>440</v>
      </c>
      <c r="D209" s="122">
        <f>SUM(D205:D208)</f>
        <v>63</v>
      </c>
      <c r="E209" s="122">
        <f t="shared" ref="E209:L209" si="67">SUM(E205:E208)</f>
        <v>64</v>
      </c>
      <c r="F209" s="122">
        <f t="shared" si="67"/>
        <v>127</v>
      </c>
      <c r="G209" s="122">
        <f t="shared" si="67"/>
        <v>3</v>
      </c>
      <c r="H209" s="122">
        <f t="shared" si="67"/>
        <v>8</v>
      </c>
      <c r="I209" s="122">
        <f t="shared" si="67"/>
        <v>11</v>
      </c>
      <c r="J209" s="122">
        <f t="shared" si="67"/>
        <v>1</v>
      </c>
      <c r="K209" s="122">
        <f t="shared" si="67"/>
        <v>1</v>
      </c>
      <c r="L209" s="122">
        <f t="shared" si="67"/>
        <v>2</v>
      </c>
      <c r="M209" s="144"/>
      <c r="N209" s="144"/>
      <c r="O209" s="144"/>
      <c r="P209" s="144"/>
      <c r="Q209" s="144"/>
      <c r="R209" s="144"/>
    </row>
    <row r="210" spans="1:18" ht="27.75">
      <c r="A210" s="307" t="s">
        <v>11</v>
      </c>
      <c r="B210" s="307"/>
      <c r="C210" s="43" t="s">
        <v>4</v>
      </c>
      <c r="D210" s="130">
        <v>3</v>
      </c>
      <c r="E210" s="130">
        <v>4</v>
      </c>
      <c r="F210" s="128">
        <f t="shared" ref="F210:F212" si="68">D210+E210</f>
        <v>7</v>
      </c>
      <c r="G210" s="130">
        <v>2</v>
      </c>
      <c r="H210" s="130">
        <v>3</v>
      </c>
      <c r="I210" s="128">
        <f t="shared" ref="I210:I212" si="69">G210+H210</f>
        <v>5</v>
      </c>
      <c r="J210" s="130">
        <v>0</v>
      </c>
      <c r="K210" s="130">
        <v>0</v>
      </c>
      <c r="L210" s="129">
        <f t="shared" ref="L210:L212" si="70">J210+K210</f>
        <v>0</v>
      </c>
      <c r="M210" s="144"/>
      <c r="N210" s="144"/>
      <c r="O210" s="144"/>
      <c r="P210" s="144"/>
      <c r="Q210" s="144"/>
      <c r="R210" s="144"/>
    </row>
    <row r="211" spans="1:18" ht="27.75" hidden="1">
      <c r="A211" s="307"/>
      <c r="B211" s="307"/>
      <c r="C211" s="43" t="s">
        <v>5</v>
      </c>
      <c r="D211" s="151">
        <v>18</v>
      </c>
      <c r="E211" s="151">
        <v>3</v>
      </c>
      <c r="F211" s="158">
        <f t="shared" si="68"/>
        <v>21</v>
      </c>
      <c r="G211" s="156">
        <v>1</v>
      </c>
      <c r="H211" s="156">
        <v>1</v>
      </c>
      <c r="I211" s="159">
        <f t="shared" si="69"/>
        <v>2</v>
      </c>
      <c r="J211" s="160">
        <v>0</v>
      </c>
      <c r="K211" s="160">
        <v>0</v>
      </c>
      <c r="L211" s="159">
        <f t="shared" si="70"/>
        <v>0</v>
      </c>
      <c r="M211" s="144"/>
      <c r="N211" s="144"/>
      <c r="O211" s="144"/>
      <c r="P211" s="144"/>
      <c r="Q211" s="144"/>
      <c r="R211" s="144"/>
    </row>
    <row r="212" spans="1:18" ht="27.75" hidden="1">
      <c r="A212" s="307"/>
      <c r="B212" s="307"/>
      <c r="C212" s="43" t="s">
        <v>6</v>
      </c>
      <c r="D212" s="165">
        <v>27</v>
      </c>
      <c r="E212" s="165">
        <v>21</v>
      </c>
      <c r="F212" s="166">
        <f t="shared" si="68"/>
        <v>48</v>
      </c>
      <c r="G212" s="165">
        <v>3</v>
      </c>
      <c r="H212" s="165">
        <v>4</v>
      </c>
      <c r="I212" s="166">
        <f t="shared" si="69"/>
        <v>7</v>
      </c>
      <c r="J212" s="165">
        <v>0</v>
      </c>
      <c r="K212" s="165">
        <v>2</v>
      </c>
      <c r="L212" s="166">
        <f t="shared" si="70"/>
        <v>2</v>
      </c>
      <c r="M212" s="144"/>
      <c r="N212" s="144"/>
      <c r="O212" s="144"/>
      <c r="P212" s="144"/>
      <c r="Q212" s="144"/>
      <c r="R212" s="144"/>
    </row>
    <row r="213" spans="1:18" ht="27.75" hidden="1">
      <c r="A213" s="307"/>
      <c r="B213" s="307"/>
      <c r="C213" s="43" t="s">
        <v>7</v>
      </c>
      <c r="D213" s="171">
        <v>9</v>
      </c>
      <c r="E213" s="171">
        <v>7</v>
      </c>
      <c r="F213" s="172">
        <f t="shared" ref="F213" si="71">E213+D213</f>
        <v>16</v>
      </c>
      <c r="G213" s="173">
        <v>0</v>
      </c>
      <c r="H213" s="173">
        <v>0</v>
      </c>
      <c r="I213" s="172">
        <f t="shared" ref="I213" si="72">H213+G213</f>
        <v>0</v>
      </c>
      <c r="J213" s="173">
        <v>0</v>
      </c>
      <c r="K213" s="173">
        <v>3</v>
      </c>
      <c r="L213" s="172">
        <f t="shared" ref="L213" si="73">K213+J213</f>
        <v>3</v>
      </c>
      <c r="M213" s="144"/>
      <c r="N213" s="144"/>
      <c r="O213" s="144"/>
      <c r="P213" s="144"/>
      <c r="Q213" s="144"/>
      <c r="R213" s="144"/>
    </row>
    <row r="214" spans="1:18" ht="27.75" hidden="1">
      <c r="A214" s="307"/>
      <c r="B214" s="307"/>
      <c r="C214" s="43" t="s">
        <v>31</v>
      </c>
      <c r="D214" s="138">
        <v>8</v>
      </c>
      <c r="E214" s="138">
        <v>5</v>
      </c>
      <c r="F214" s="170">
        <f t="shared" ref="F214" si="74">E214+D214</f>
        <v>13</v>
      </c>
      <c r="G214" s="137">
        <v>6</v>
      </c>
      <c r="H214" s="137">
        <v>3</v>
      </c>
      <c r="I214" s="170">
        <f t="shared" ref="I214" si="75">H214+G214</f>
        <v>9</v>
      </c>
      <c r="J214" s="137">
        <v>0</v>
      </c>
      <c r="K214" s="137">
        <v>0</v>
      </c>
      <c r="L214" s="170">
        <f t="shared" ref="L214:L253" si="76">K214+J214</f>
        <v>0</v>
      </c>
      <c r="M214" s="144"/>
      <c r="N214" s="144"/>
      <c r="O214" s="144"/>
      <c r="P214" s="144"/>
      <c r="Q214" s="144"/>
      <c r="R214" s="144"/>
    </row>
    <row r="215" spans="1:18" ht="27.75" hidden="1">
      <c r="A215" s="307"/>
      <c r="B215" s="307"/>
      <c r="C215" s="120" t="s">
        <v>440</v>
      </c>
      <c r="D215" s="122">
        <f>SUM(D210:D214)</f>
        <v>65</v>
      </c>
      <c r="E215" s="122">
        <f t="shared" ref="E215:L215" si="77">SUM(E210:E214)</f>
        <v>40</v>
      </c>
      <c r="F215" s="122">
        <f t="shared" si="77"/>
        <v>105</v>
      </c>
      <c r="G215" s="122">
        <f t="shared" si="77"/>
        <v>12</v>
      </c>
      <c r="H215" s="122">
        <f t="shared" si="77"/>
        <v>11</v>
      </c>
      <c r="I215" s="122">
        <f t="shared" si="77"/>
        <v>23</v>
      </c>
      <c r="J215" s="122">
        <f t="shared" si="77"/>
        <v>0</v>
      </c>
      <c r="K215" s="122">
        <f t="shared" si="77"/>
        <v>5</v>
      </c>
      <c r="L215" s="122">
        <f t="shared" si="77"/>
        <v>5</v>
      </c>
      <c r="M215" s="144"/>
      <c r="N215" s="144"/>
      <c r="O215" s="144"/>
      <c r="P215" s="144"/>
      <c r="Q215" s="144"/>
      <c r="R215" s="144"/>
    </row>
    <row r="216" spans="1:18" ht="27.75">
      <c r="A216" s="307" t="s">
        <v>13</v>
      </c>
      <c r="B216" s="307"/>
      <c r="C216" s="43" t="s">
        <v>4</v>
      </c>
      <c r="D216" s="130">
        <v>12</v>
      </c>
      <c r="E216" s="130">
        <v>4</v>
      </c>
      <c r="F216" s="128">
        <f t="shared" ref="F216:F218" si="78">D216+E216</f>
        <v>16</v>
      </c>
      <c r="G216" s="130">
        <v>2</v>
      </c>
      <c r="H216" s="130">
        <v>4</v>
      </c>
      <c r="I216" s="128">
        <f t="shared" ref="I216:I218" si="79">G216+H216</f>
        <v>6</v>
      </c>
      <c r="J216" s="130">
        <v>0</v>
      </c>
      <c r="K216" s="130">
        <v>0</v>
      </c>
      <c r="L216" s="129">
        <f t="shared" ref="L216:L218" si="80">J216+K216</f>
        <v>0</v>
      </c>
      <c r="M216" s="144"/>
      <c r="N216" s="144"/>
      <c r="O216" s="144"/>
      <c r="P216" s="144"/>
      <c r="Q216" s="144"/>
      <c r="R216" s="144"/>
    </row>
    <row r="217" spans="1:18" ht="27.75" hidden="1">
      <c r="A217" s="307"/>
      <c r="B217" s="307"/>
      <c r="C217" s="43" t="s">
        <v>5</v>
      </c>
      <c r="D217" s="151">
        <v>3</v>
      </c>
      <c r="E217" s="151">
        <v>0</v>
      </c>
      <c r="F217" s="158">
        <f t="shared" si="78"/>
        <v>3</v>
      </c>
      <c r="G217" s="156">
        <v>0</v>
      </c>
      <c r="H217" s="156">
        <v>1</v>
      </c>
      <c r="I217" s="159">
        <f t="shared" si="79"/>
        <v>1</v>
      </c>
      <c r="J217" s="160">
        <v>0</v>
      </c>
      <c r="K217" s="160">
        <v>0</v>
      </c>
      <c r="L217" s="159">
        <f t="shared" si="80"/>
        <v>0</v>
      </c>
      <c r="M217" s="144"/>
      <c r="N217" s="144"/>
      <c r="O217" s="144"/>
      <c r="P217" s="144"/>
      <c r="Q217" s="144"/>
      <c r="R217" s="144"/>
    </row>
    <row r="218" spans="1:18" ht="27.75" hidden="1">
      <c r="A218" s="307"/>
      <c r="B218" s="307"/>
      <c r="C218" s="43" t="s">
        <v>6</v>
      </c>
      <c r="D218" s="165">
        <v>13</v>
      </c>
      <c r="E218" s="165">
        <v>12</v>
      </c>
      <c r="F218" s="166">
        <f t="shared" si="78"/>
        <v>25</v>
      </c>
      <c r="G218" s="165">
        <v>1</v>
      </c>
      <c r="H218" s="165">
        <v>2</v>
      </c>
      <c r="I218" s="166">
        <f t="shared" si="79"/>
        <v>3</v>
      </c>
      <c r="J218" s="165">
        <v>0</v>
      </c>
      <c r="K218" s="165">
        <v>1</v>
      </c>
      <c r="L218" s="166">
        <f t="shared" si="80"/>
        <v>1</v>
      </c>
      <c r="M218" s="144"/>
      <c r="N218" s="144"/>
      <c r="O218" s="144"/>
      <c r="P218" s="144"/>
      <c r="Q218" s="144"/>
      <c r="R218" s="144"/>
    </row>
    <row r="219" spans="1:18" ht="27.75" hidden="1">
      <c r="A219" s="307"/>
      <c r="B219" s="307"/>
      <c r="C219" s="44" t="s">
        <v>7</v>
      </c>
      <c r="D219" s="171">
        <v>2</v>
      </c>
      <c r="E219" s="171">
        <v>2</v>
      </c>
      <c r="F219" s="172">
        <f t="shared" ref="F219" si="81">E219+D219</f>
        <v>4</v>
      </c>
      <c r="G219" s="173">
        <v>0</v>
      </c>
      <c r="H219" s="173">
        <v>0</v>
      </c>
      <c r="I219" s="172">
        <f t="shared" ref="I219" si="82">H219+G219</f>
        <v>0</v>
      </c>
      <c r="J219" s="173">
        <v>0</v>
      </c>
      <c r="K219" s="173">
        <v>2</v>
      </c>
      <c r="L219" s="172">
        <f t="shared" ref="L219" si="83">K219+J219</f>
        <v>2</v>
      </c>
      <c r="M219" s="144"/>
      <c r="N219" s="144"/>
      <c r="O219" s="144"/>
      <c r="P219" s="144"/>
      <c r="Q219" s="144"/>
      <c r="R219" s="144"/>
    </row>
    <row r="220" spans="1:18" ht="27.75" hidden="1">
      <c r="A220" s="307"/>
      <c r="B220" s="307"/>
      <c r="C220" s="120" t="s">
        <v>440</v>
      </c>
      <c r="D220" s="122">
        <f>SUM(D216:D219)</f>
        <v>30</v>
      </c>
      <c r="E220" s="122">
        <f t="shared" ref="E220:L220" si="84">SUM(E216:E219)</f>
        <v>18</v>
      </c>
      <c r="F220" s="122">
        <f t="shared" si="84"/>
        <v>48</v>
      </c>
      <c r="G220" s="122">
        <f t="shared" si="84"/>
        <v>3</v>
      </c>
      <c r="H220" s="122">
        <f t="shared" si="84"/>
        <v>7</v>
      </c>
      <c r="I220" s="122">
        <f t="shared" si="84"/>
        <v>10</v>
      </c>
      <c r="J220" s="122">
        <f t="shared" si="84"/>
        <v>0</v>
      </c>
      <c r="K220" s="122">
        <f t="shared" si="84"/>
        <v>3</v>
      </c>
      <c r="L220" s="122">
        <f t="shared" si="84"/>
        <v>3</v>
      </c>
      <c r="M220" s="144"/>
      <c r="N220" s="144"/>
      <c r="O220" s="144"/>
      <c r="P220" s="144"/>
      <c r="Q220" s="144"/>
      <c r="R220" s="144"/>
    </row>
    <row r="221" spans="1:18" ht="27.75">
      <c r="A221" s="307" t="s">
        <v>441</v>
      </c>
      <c r="B221" s="307"/>
      <c r="C221" s="43" t="s">
        <v>4</v>
      </c>
      <c r="D221" s="130">
        <v>10</v>
      </c>
      <c r="E221" s="130">
        <v>9</v>
      </c>
      <c r="F221" s="128">
        <f t="shared" ref="F221:F223" si="85">D221+E221</f>
        <v>19</v>
      </c>
      <c r="G221" s="130">
        <v>3</v>
      </c>
      <c r="H221" s="130">
        <v>5</v>
      </c>
      <c r="I221" s="128">
        <f t="shared" ref="I221:I223" si="86">G221+H221</f>
        <v>8</v>
      </c>
      <c r="J221" s="130">
        <v>0</v>
      </c>
      <c r="K221" s="130">
        <v>0</v>
      </c>
      <c r="L221" s="129">
        <f t="shared" ref="L221" si="87">J221+K221</f>
        <v>0</v>
      </c>
      <c r="M221" s="144"/>
      <c r="N221" s="144"/>
      <c r="O221" s="144"/>
      <c r="P221" s="144"/>
      <c r="Q221" s="144"/>
      <c r="R221" s="144"/>
    </row>
    <row r="222" spans="1:18" ht="27.75" hidden="1">
      <c r="A222" s="307"/>
      <c r="B222" s="307"/>
      <c r="C222" s="43" t="s">
        <v>5</v>
      </c>
      <c r="D222" s="121">
        <v>34</v>
      </c>
      <c r="E222" s="121">
        <v>42</v>
      </c>
      <c r="F222" s="158">
        <f t="shared" si="85"/>
        <v>76</v>
      </c>
      <c r="G222" s="121">
        <v>2</v>
      </c>
      <c r="H222" s="121">
        <v>1</v>
      </c>
      <c r="I222" s="159">
        <f t="shared" si="86"/>
        <v>3</v>
      </c>
      <c r="J222" s="121">
        <v>0</v>
      </c>
      <c r="K222" s="121">
        <v>0</v>
      </c>
      <c r="L222" s="146">
        <v>0</v>
      </c>
      <c r="M222" s="144"/>
      <c r="N222" s="144"/>
      <c r="O222" s="144"/>
      <c r="P222" s="144"/>
      <c r="Q222" s="144"/>
      <c r="R222" s="144"/>
    </row>
    <row r="223" spans="1:18" ht="27.75" hidden="1">
      <c r="A223" s="307"/>
      <c r="B223" s="307"/>
      <c r="C223" s="43" t="s">
        <v>6</v>
      </c>
      <c r="D223" s="165">
        <v>42</v>
      </c>
      <c r="E223" s="165">
        <v>26</v>
      </c>
      <c r="F223" s="166">
        <f t="shared" si="85"/>
        <v>68</v>
      </c>
      <c r="G223" s="165">
        <v>1</v>
      </c>
      <c r="H223" s="165">
        <v>3</v>
      </c>
      <c r="I223" s="166">
        <f t="shared" si="86"/>
        <v>4</v>
      </c>
      <c r="J223" s="165">
        <v>0</v>
      </c>
      <c r="K223" s="165">
        <v>1</v>
      </c>
      <c r="L223" s="166">
        <f t="shared" ref="L223" si="88">J223+K223</f>
        <v>1</v>
      </c>
      <c r="M223" s="144"/>
      <c r="N223" s="144"/>
      <c r="O223" s="144"/>
      <c r="P223" s="144"/>
      <c r="Q223" s="144"/>
      <c r="R223" s="144"/>
    </row>
    <row r="224" spans="1:18" ht="27.75" hidden="1">
      <c r="A224" s="307"/>
      <c r="B224" s="307"/>
      <c r="C224" s="43" t="s">
        <v>7</v>
      </c>
      <c r="D224" s="171">
        <v>8</v>
      </c>
      <c r="E224" s="171">
        <v>8</v>
      </c>
      <c r="F224" s="172">
        <f t="shared" ref="F224" si="89">E224+D224</f>
        <v>16</v>
      </c>
      <c r="G224" s="173">
        <v>0</v>
      </c>
      <c r="H224" s="173">
        <v>0</v>
      </c>
      <c r="I224" s="172">
        <f t="shared" ref="I224" si="90">H224+G224</f>
        <v>0</v>
      </c>
      <c r="J224" s="173">
        <v>5</v>
      </c>
      <c r="K224" s="173">
        <v>0</v>
      </c>
      <c r="L224" s="172">
        <f t="shared" ref="L224" si="91">K224+J224</f>
        <v>5</v>
      </c>
      <c r="M224" s="144"/>
      <c r="N224" s="144"/>
      <c r="O224" s="144"/>
      <c r="P224" s="144"/>
      <c r="Q224" s="144"/>
      <c r="R224" s="144"/>
    </row>
    <row r="225" spans="1:18" ht="27.75" hidden="1">
      <c r="A225" s="307"/>
      <c r="B225" s="307"/>
      <c r="C225" s="120" t="s">
        <v>440</v>
      </c>
      <c r="D225" s="122">
        <f>SUM(D221:D224)</f>
        <v>94</v>
      </c>
      <c r="E225" s="122">
        <f t="shared" ref="E225:L225" si="92">SUM(E221:E224)</f>
        <v>85</v>
      </c>
      <c r="F225" s="122">
        <f t="shared" si="92"/>
        <v>179</v>
      </c>
      <c r="G225" s="122">
        <f t="shared" si="92"/>
        <v>6</v>
      </c>
      <c r="H225" s="122">
        <f t="shared" si="92"/>
        <v>9</v>
      </c>
      <c r="I225" s="122">
        <f t="shared" si="92"/>
        <v>15</v>
      </c>
      <c r="J225" s="122">
        <f t="shared" si="92"/>
        <v>5</v>
      </c>
      <c r="K225" s="122">
        <f t="shared" si="92"/>
        <v>1</v>
      </c>
      <c r="L225" s="122">
        <f t="shared" si="92"/>
        <v>6</v>
      </c>
      <c r="M225" s="144"/>
      <c r="N225" s="144"/>
      <c r="O225" s="144"/>
      <c r="P225" s="144"/>
      <c r="Q225" s="144"/>
      <c r="R225" s="144"/>
    </row>
    <row r="226" spans="1:18" ht="27.75">
      <c r="A226" s="307" t="s">
        <v>140</v>
      </c>
      <c r="B226" s="307"/>
      <c r="C226" s="43" t="s">
        <v>4</v>
      </c>
      <c r="D226" s="130">
        <v>12</v>
      </c>
      <c r="E226" s="130">
        <v>7</v>
      </c>
      <c r="F226" s="128">
        <f t="shared" ref="F226:F228" si="93">D226+E226</f>
        <v>19</v>
      </c>
      <c r="G226" s="130">
        <v>4</v>
      </c>
      <c r="H226" s="130">
        <v>1</v>
      </c>
      <c r="I226" s="128">
        <f t="shared" ref="I226:I228" si="94">G226+H226</f>
        <v>5</v>
      </c>
      <c r="J226" s="130">
        <v>0</v>
      </c>
      <c r="K226" s="130">
        <v>0</v>
      </c>
      <c r="L226" s="129">
        <f t="shared" ref="L226:L228" si="95">J226+K226</f>
        <v>0</v>
      </c>
      <c r="M226" s="144"/>
      <c r="N226" s="144"/>
      <c r="O226" s="144"/>
      <c r="P226" s="144"/>
      <c r="Q226" s="144"/>
      <c r="R226" s="144"/>
    </row>
    <row r="227" spans="1:18" ht="27.75" hidden="1">
      <c r="A227" s="307"/>
      <c r="B227" s="307"/>
      <c r="C227" s="44" t="s">
        <v>5</v>
      </c>
      <c r="D227" s="151">
        <v>17</v>
      </c>
      <c r="E227" s="151">
        <v>17</v>
      </c>
      <c r="F227" s="158">
        <f t="shared" si="93"/>
        <v>34</v>
      </c>
      <c r="G227" s="156">
        <v>0</v>
      </c>
      <c r="H227" s="156">
        <v>1</v>
      </c>
      <c r="I227" s="159">
        <f t="shared" si="94"/>
        <v>1</v>
      </c>
      <c r="J227" s="160">
        <v>0</v>
      </c>
      <c r="K227" s="160">
        <v>0</v>
      </c>
      <c r="L227" s="159">
        <f t="shared" si="95"/>
        <v>0</v>
      </c>
      <c r="M227" s="144"/>
      <c r="N227" s="144"/>
      <c r="O227" s="144"/>
      <c r="P227" s="144"/>
      <c r="Q227" s="144"/>
      <c r="R227" s="144"/>
    </row>
    <row r="228" spans="1:18" ht="27.75" hidden="1">
      <c r="A228" s="307"/>
      <c r="B228" s="307"/>
      <c r="C228" s="44" t="s">
        <v>6</v>
      </c>
      <c r="D228" s="165">
        <v>17</v>
      </c>
      <c r="E228" s="165">
        <v>9</v>
      </c>
      <c r="F228" s="166">
        <f t="shared" si="93"/>
        <v>26</v>
      </c>
      <c r="G228" s="165">
        <v>0</v>
      </c>
      <c r="H228" s="165">
        <v>1</v>
      </c>
      <c r="I228" s="166">
        <f t="shared" si="94"/>
        <v>1</v>
      </c>
      <c r="J228" s="165">
        <v>0</v>
      </c>
      <c r="K228" s="165">
        <v>0</v>
      </c>
      <c r="L228" s="166">
        <f t="shared" si="95"/>
        <v>0</v>
      </c>
      <c r="M228" s="144"/>
      <c r="N228" s="144"/>
      <c r="O228" s="144"/>
      <c r="P228" s="144"/>
      <c r="Q228" s="144"/>
      <c r="R228" s="144"/>
    </row>
    <row r="229" spans="1:18" ht="27.75" hidden="1">
      <c r="A229" s="307"/>
      <c r="B229" s="307"/>
      <c r="C229" s="44" t="s">
        <v>7</v>
      </c>
      <c r="D229" s="171">
        <v>13</v>
      </c>
      <c r="E229" s="171">
        <v>4</v>
      </c>
      <c r="F229" s="172">
        <f t="shared" ref="F229" si="96">E229+D229</f>
        <v>17</v>
      </c>
      <c r="G229" s="173">
        <v>0</v>
      </c>
      <c r="H229" s="173">
        <v>0</v>
      </c>
      <c r="I229" s="172">
        <f t="shared" ref="I229" si="97">H229+G229</f>
        <v>0</v>
      </c>
      <c r="J229" s="173">
        <v>2</v>
      </c>
      <c r="K229" s="173">
        <v>0</v>
      </c>
      <c r="L229" s="172">
        <f t="shared" ref="L229" si="98">K229+J229</f>
        <v>2</v>
      </c>
      <c r="M229" s="144"/>
      <c r="N229" s="144"/>
      <c r="O229" s="144"/>
      <c r="P229" s="144"/>
      <c r="Q229" s="144"/>
      <c r="R229" s="144"/>
    </row>
    <row r="230" spans="1:18" ht="27.75" hidden="1">
      <c r="A230" s="307"/>
      <c r="B230" s="307"/>
      <c r="C230" s="120" t="s">
        <v>440</v>
      </c>
      <c r="D230" s="122">
        <f>SUM(D226:D229)</f>
        <v>59</v>
      </c>
      <c r="E230" s="122">
        <f t="shared" ref="E230:L230" si="99">SUM(E226:E229)</f>
        <v>37</v>
      </c>
      <c r="F230" s="122">
        <f t="shared" si="99"/>
        <v>96</v>
      </c>
      <c r="G230" s="122">
        <f t="shared" si="99"/>
        <v>4</v>
      </c>
      <c r="H230" s="122">
        <f t="shared" si="99"/>
        <v>3</v>
      </c>
      <c r="I230" s="122">
        <f t="shared" si="99"/>
        <v>7</v>
      </c>
      <c r="J230" s="122">
        <f t="shared" si="99"/>
        <v>2</v>
      </c>
      <c r="K230" s="122">
        <f t="shared" si="99"/>
        <v>0</v>
      </c>
      <c r="L230" s="122">
        <f t="shared" si="99"/>
        <v>2</v>
      </c>
      <c r="M230" s="144"/>
      <c r="N230" s="144"/>
      <c r="O230" s="144"/>
      <c r="P230" s="144"/>
      <c r="Q230" s="144"/>
      <c r="R230" s="144"/>
    </row>
    <row r="231" spans="1:18" ht="27.75" hidden="1">
      <c r="A231" s="306" t="s">
        <v>18</v>
      </c>
      <c r="B231" s="306"/>
      <c r="C231" s="44" t="s">
        <v>5</v>
      </c>
      <c r="D231" s="151">
        <v>0</v>
      </c>
      <c r="E231" s="151">
        <v>0</v>
      </c>
      <c r="F231" s="158">
        <f t="shared" ref="F231:F232" si="100">D231+E231</f>
        <v>0</v>
      </c>
      <c r="G231" s="157">
        <v>1</v>
      </c>
      <c r="H231" s="157">
        <v>0</v>
      </c>
      <c r="I231" s="159">
        <f t="shared" ref="I231:I232" si="101">G231+H231</f>
        <v>1</v>
      </c>
      <c r="J231" s="160">
        <v>0</v>
      </c>
      <c r="K231" s="160">
        <v>0</v>
      </c>
      <c r="L231" s="159">
        <f t="shared" ref="L231:L232" si="102">J231+K231</f>
        <v>0</v>
      </c>
      <c r="M231" s="144"/>
      <c r="N231" s="144"/>
      <c r="O231" s="144"/>
      <c r="P231" s="144"/>
      <c r="Q231" s="144"/>
      <c r="R231" s="144"/>
    </row>
    <row r="232" spans="1:18" ht="27.75" hidden="1">
      <c r="A232" s="306"/>
      <c r="B232" s="306"/>
      <c r="C232" s="44" t="s">
        <v>17</v>
      </c>
      <c r="D232" s="165">
        <v>14</v>
      </c>
      <c r="E232" s="165">
        <v>5</v>
      </c>
      <c r="F232" s="166">
        <f t="shared" si="100"/>
        <v>19</v>
      </c>
      <c r="G232" s="165">
        <v>2</v>
      </c>
      <c r="H232" s="165">
        <v>0</v>
      </c>
      <c r="I232" s="166">
        <f t="shared" si="101"/>
        <v>2</v>
      </c>
      <c r="J232" s="165">
        <v>0</v>
      </c>
      <c r="K232" s="165">
        <v>0</v>
      </c>
      <c r="L232" s="166">
        <f t="shared" si="102"/>
        <v>0</v>
      </c>
      <c r="M232" s="144"/>
      <c r="N232" s="144"/>
      <c r="O232" s="144"/>
      <c r="P232" s="144"/>
      <c r="Q232" s="144"/>
      <c r="R232" s="144"/>
    </row>
    <row r="233" spans="1:18" ht="27.75" hidden="1">
      <c r="A233" s="306"/>
      <c r="B233" s="306"/>
      <c r="C233" s="120" t="s">
        <v>440</v>
      </c>
      <c r="D233" s="122">
        <f>SUM(D231:D232)</f>
        <v>14</v>
      </c>
      <c r="E233" s="122">
        <f t="shared" ref="E233:L233" si="103">SUM(E231:E232)</f>
        <v>5</v>
      </c>
      <c r="F233" s="122">
        <f t="shared" si="103"/>
        <v>19</v>
      </c>
      <c r="G233" s="122">
        <f t="shared" si="103"/>
        <v>3</v>
      </c>
      <c r="H233" s="122">
        <f t="shared" si="103"/>
        <v>0</v>
      </c>
      <c r="I233" s="122">
        <f t="shared" si="103"/>
        <v>3</v>
      </c>
      <c r="J233" s="122">
        <f t="shared" si="103"/>
        <v>0</v>
      </c>
      <c r="K233" s="122">
        <f t="shared" si="103"/>
        <v>0</v>
      </c>
      <c r="L233" s="122">
        <f t="shared" si="103"/>
        <v>0</v>
      </c>
      <c r="M233" s="144"/>
      <c r="N233" s="144"/>
      <c r="O233" s="144"/>
      <c r="P233" s="144"/>
      <c r="Q233" s="144"/>
      <c r="R233" s="144"/>
    </row>
    <row r="234" spans="1:18" ht="27.75" hidden="1">
      <c r="A234" s="309" t="s">
        <v>446</v>
      </c>
      <c r="B234" s="310"/>
      <c r="C234" s="153" t="s">
        <v>61</v>
      </c>
      <c r="D234" s="167">
        <v>1</v>
      </c>
      <c r="E234" s="167">
        <v>0</v>
      </c>
      <c r="F234" s="166">
        <f t="shared" ref="F234" si="104">D234+E234</f>
        <v>1</v>
      </c>
      <c r="G234" s="167">
        <v>0</v>
      </c>
      <c r="H234" s="167">
        <v>0</v>
      </c>
      <c r="I234" s="166">
        <f t="shared" ref="I234" si="105">G234+H234</f>
        <v>0</v>
      </c>
      <c r="J234" s="167">
        <v>0</v>
      </c>
      <c r="K234" s="167">
        <v>0</v>
      </c>
      <c r="L234" s="166">
        <f t="shared" ref="L234" si="106">J234+K234</f>
        <v>0</v>
      </c>
      <c r="M234" s="144"/>
      <c r="N234" s="144"/>
      <c r="O234" s="144"/>
      <c r="P234" s="144"/>
      <c r="Q234" s="144"/>
      <c r="R234" s="144"/>
    </row>
    <row r="235" spans="1:18" ht="27.75" hidden="1">
      <c r="A235" s="307" t="s">
        <v>19</v>
      </c>
      <c r="B235" s="307"/>
      <c r="C235" s="43" t="s">
        <v>7</v>
      </c>
      <c r="D235" s="171">
        <v>19</v>
      </c>
      <c r="E235" s="171">
        <v>5</v>
      </c>
      <c r="F235" s="172">
        <f t="shared" ref="F235" si="107">E235+D235</f>
        <v>24</v>
      </c>
      <c r="G235" s="173">
        <v>0</v>
      </c>
      <c r="H235" s="173">
        <v>0</v>
      </c>
      <c r="I235" s="172">
        <f t="shared" ref="I235" si="108">H235+G235</f>
        <v>0</v>
      </c>
      <c r="J235" s="173">
        <v>3</v>
      </c>
      <c r="K235" s="173">
        <v>2</v>
      </c>
      <c r="L235" s="172">
        <f t="shared" ref="L235" si="109">K235+J235</f>
        <v>5</v>
      </c>
      <c r="M235" s="144"/>
      <c r="N235" s="144"/>
      <c r="O235" s="144"/>
      <c r="P235" s="144"/>
      <c r="Q235" s="144"/>
      <c r="R235" s="144"/>
    </row>
    <row r="236" spans="1:18" ht="27.75" hidden="1">
      <c r="A236" s="307"/>
      <c r="B236" s="307"/>
      <c r="C236" s="43" t="s">
        <v>8</v>
      </c>
      <c r="D236" s="138">
        <v>8</v>
      </c>
      <c r="E236" s="138">
        <v>0</v>
      </c>
      <c r="F236" s="170">
        <f t="shared" ref="F236" si="110">E236+D236</f>
        <v>8</v>
      </c>
      <c r="G236" s="137">
        <v>0</v>
      </c>
      <c r="H236" s="137">
        <v>0</v>
      </c>
      <c r="I236" s="170">
        <f t="shared" ref="I236" si="111">H236+G236</f>
        <v>0</v>
      </c>
      <c r="J236" s="137">
        <v>0</v>
      </c>
      <c r="K236" s="137">
        <v>0</v>
      </c>
      <c r="L236" s="170">
        <f t="shared" si="76"/>
        <v>0</v>
      </c>
      <c r="M236" s="144"/>
      <c r="N236" s="144"/>
      <c r="O236" s="144"/>
      <c r="P236" s="144"/>
      <c r="Q236" s="144"/>
      <c r="R236" s="144"/>
    </row>
    <row r="237" spans="1:18" ht="27.75" hidden="1">
      <c r="A237" s="307"/>
      <c r="B237" s="307"/>
      <c r="C237" s="120" t="s">
        <v>440</v>
      </c>
      <c r="D237" s="122">
        <f>SUM(D235:D236)</f>
        <v>27</v>
      </c>
      <c r="E237" s="122">
        <f t="shared" ref="E237:L237" si="112">SUM(E235:E236)</f>
        <v>5</v>
      </c>
      <c r="F237" s="122">
        <f t="shared" si="112"/>
        <v>32</v>
      </c>
      <c r="G237" s="122">
        <f t="shared" si="112"/>
        <v>0</v>
      </c>
      <c r="H237" s="122">
        <f t="shared" si="112"/>
        <v>0</v>
      </c>
      <c r="I237" s="122">
        <f t="shared" si="112"/>
        <v>0</v>
      </c>
      <c r="J237" s="122">
        <f t="shared" si="112"/>
        <v>3</v>
      </c>
      <c r="K237" s="122">
        <f t="shared" si="112"/>
        <v>2</v>
      </c>
      <c r="L237" s="122">
        <f t="shared" si="112"/>
        <v>5</v>
      </c>
      <c r="M237" s="144"/>
      <c r="N237" s="144"/>
      <c r="O237" s="144"/>
      <c r="P237" s="144"/>
      <c r="Q237" s="144"/>
      <c r="R237" s="144"/>
    </row>
    <row r="238" spans="1:18" ht="27.75">
      <c r="A238" s="234" t="s">
        <v>442</v>
      </c>
      <c r="B238" s="307" t="s">
        <v>427</v>
      </c>
      <c r="C238" s="43" t="s">
        <v>4</v>
      </c>
      <c r="D238" s="130">
        <v>23</v>
      </c>
      <c r="E238" s="130">
        <v>15</v>
      </c>
      <c r="F238" s="128">
        <f t="shared" ref="F238:F241" si="113">D238+E238</f>
        <v>38</v>
      </c>
      <c r="G238" s="130">
        <v>3</v>
      </c>
      <c r="H238" s="130">
        <v>3</v>
      </c>
      <c r="I238" s="128">
        <f t="shared" ref="I238:I241" si="114">G238+H238</f>
        <v>6</v>
      </c>
      <c r="J238" s="130">
        <v>2</v>
      </c>
      <c r="K238" s="130">
        <v>1</v>
      </c>
      <c r="L238" s="129">
        <f t="shared" ref="L238:L241" si="115">J238+K238</f>
        <v>3</v>
      </c>
      <c r="M238" s="144"/>
      <c r="N238" s="144"/>
      <c r="O238" s="144"/>
      <c r="P238" s="144"/>
      <c r="Q238" s="144"/>
      <c r="R238" s="144"/>
    </row>
    <row r="239" spans="1:18" ht="27.75">
      <c r="A239" s="234"/>
      <c r="B239" s="307"/>
      <c r="C239" s="43" t="s">
        <v>22</v>
      </c>
      <c r="D239" s="132">
        <v>8</v>
      </c>
      <c r="E239" s="132">
        <v>7</v>
      </c>
      <c r="F239" s="128">
        <f t="shared" si="113"/>
        <v>15</v>
      </c>
      <c r="G239" s="132"/>
      <c r="H239" s="132"/>
      <c r="I239" s="128">
        <f t="shared" si="114"/>
        <v>0</v>
      </c>
      <c r="J239" s="133">
        <v>0</v>
      </c>
      <c r="K239" s="133">
        <v>0</v>
      </c>
      <c r="L239" s="129">
        <f t="shared" si="115"/>
        <v>0</v>
      </c>
      <c r="M239" s="144"/>
      <c r="N239" s="144"/>
      <c r="O239" s="144"/>
      <c r="P239" s="144"/>
      <c r="Q239" s="144"/>
      <c r="R239" s="144"/>
    </row>
    <row r="240" spans="1:18" ht="27.75" hidden="1">
      <c r="A240" s="234"/>
      <c r="B240" s="307"/>
      <c r="C240" s="44" t="s">
        <v>5</v>
      </c>
      <c r="D240" s="151">
        <v>26</v>
      </c>
      <c r="E240" s="151">
        <v>4</v>
      </c>
      <c r="F240" s="158">
        <f t="shared" si="113"/>
        <v>30</v>
      </c>
      <c r="G240" s="156">
        <v>2</v>
      </c>
      <c r="H240" s="156">
        <v>2</v>
      </c>
      <c r="I240" s="159">
        <f t="shared" si="114"/>
        <v>4</v>
      </c>
      <c r="J240" s="160">
        <v>0</v>
      </c>
      <c r="K240" s="160">
        <v>0</v>
      </c>
      <c r="L240" s="159">
        <f t="shared" si="115"/>
        <v>0</v>
      </c>
      <c r="M240" s="144"/>
      <c r="N240" s="144"/>
      <c r="O240" s="144"/>
      <c r="P240" s="144"/>
      <c r="Q240" s="144"/>
      <c r="R240" s="144"/>
    </row>
    <row r="241" spans="1:18" ht="27.75" hidden="1">
      <c r="A241" s="234"/>
      <c r="B241" s="307"/>
      <c r="C241" s="44" t="s">
        <v>6</v>
      </c>
      <c r="D241" s="165">
        <v>17</v>
      </c>
      <c r="E241" s="165">
        <v>28</v>
      </c>
      <c r="F241" s="166">
        <f t="shared" si="113"/>
        <v>45</v>
      </c>
      <c r="G241" s="165">
        <v>2</v>
      </c>
      <c r="H241" s="165">
        <v>5</v>
      </c>
      <c r="I241" s="166">
        <f t="shared" si="114"/>
        <v>7</v>
      </c>
      <c r="J241" s="165">
        <v>0</v>
      </c>
      <c r="K241" s="165">
        <v>1</v>
      </c>
      <c r="L241" s="166">
        <f t="shared" si="115"/>
        <v>1</v>
      </c>
      <c r="M241" s="144"/>
      <c r="N241" s="144"/>
      <c r="O241" s="144"/>
      <c r="P241" s="144"/>
      <c r="Q241" s="144"/>
      <c r="R241" s="144"/>
    </row>
    <row r="242" spans="1:18" ht="27.75" hidden="1">
      <c r="A242" s="234"/>
      <c r="B242" s="307"/>
      <c r="C242" s="44" t="s">
        <v>7</v>
      </c>
      <c r="D242" s="171">
        <v>9</v>
      </c>
      <c r="E242" s="171">
        <v>7</v>
      </c>
      <c r="F242" s="172">
        <f t="shared" ref="F242" si="116">E242+D242</f>
        <v>16</v>
      </c>
      <c r="G242" s="173">
        <v>0</v>
      </c>
      <c r="H242" s="173">
        <v>0</v>
      </c>
      <c r="I242" s="172">
        <f t="shared" ref="I242" si="117">H242+G242</f>
        <v>0</v>
      </c>
      <c r="J242" s="173">
        <v>2</v>
      </c>
      <c r="K242" s="173">
        <v>5</v>
      </c>
      <c r="L242" s="172">
        <f t="shared" ref="L242" si="118">K242+J242</f>
        <v>7</v>
      </c>
      <c r="M242" s="144"/>
      <c r="N242" s="144"/>
      <c r="O242" s="144"/>
      <c r="P242" s="144"/>
      <c r="Q242" s="144"/>
      <c r="R242" s="144"/>
    </row>
    <row r="243" spans="1:18" ht="27.75" hidden="1">
      <c r="A243" s="234"/>
      <c r="B243" s="307"/>
      <c r="C243" s="44" t="s">
        <v>8</v>
      </c>
      <c r="D243" s="138">
        <v>17</v>
      </c>
      <c r="E243" s="138">
        <v>11</v>
      </c>
      <c r="F243" s="170">
        <f t="shared" ref="F243" si="119">E243+D243</f>
        <v>28</v>
      </c>
      <c r="G243" s="137">
        <v>8</v>
      </c>
      <c r="H243" s="137">
        <v>5</v>
      </c>
      <c r="I243" s="170">
        <f t="shared" ref="I243" si="120">H243+G243</f>
        <v>13</v>
      </c>
      <c r="J243" s="137">
        <v>3</v>
      </c>
      <c r="K243" s="137">
        <v>0</v>
      </c>
      <c r="L243" s="170">
        <f t="shared" si="76"/>
        <v>3</v>
      </c>
      <c r="M243" s="144"/>
      <c r="N243" s="144"/>
      <c r="O243" s="144"/>
      <c r="P243" s="144"/>
      <c r="Q243" s="144"/>
      <c r="R243" s="144"/>
    </row>
    <row r="244" spans="1:18" ht="27.75" hidden="1">
      <c r="A244" s="234"/>
      <c r="B244" s="148" t="s">
        <v>424</v>
      </c>
      <c r="C244" s="44" t="s">
        <v>23</v>
      </c>
      <c r="D244" s="151">
        <v>6</v>
      </c>
      <c r="E244" s="151">
        <v>0</v>
      </c>
      <c r="F244" s="158">
        <f t="shared" ref="F244" si="121">D244+E244</f>
        <v>6</v>
      </c>
      <c r="G244" s="156">
        <v>1</v>
      </c>
      <c r="H244" s="156">
        <v>0</v>
      </c>
      <c r="I244" s="159">
        <f t="shared" ref="I244:I254" si="122">G244+H244</f>
        <v>1</v>
      </c>
      <c r="J244" s="160">
        <v>0</v>
      </c>
      <c r="K244" s="160">
        <v>0</v>
      </c>
      <c r="L244" s="159">
        <f t="shared" ref="L244" si="123">J244+K244</f>
        <v>0</v>
      </c>
      <c r="M244" s="144"/>
      <c r="N244" s="144"/>
      <c r="O244" s="144"/>
      <c r="P244" s="144"/>
      <c r="Q244" s="144"/>
      <c r="R244" s="144"/>
    </row>
    <row r="245" spans="1:18" ht="27.75" hidden="1">
      <c r="A245" s="234"/>
      <c r="B245" s="44" t="s">
        <v>153</v>
      </c>
      <c r="C245" s="120" t="s">
        <v>440</v>
      </c>
      <c r="D245" s="122">
        <f>SUM(D238:D244)</f>
        <v>106</v>
      </c>
      <c r="E245" s="122">
        <f t="shared" ref="E245:L245" si="124">SUM(E238:E244)</f>
        <v>72</v>
      </c>
      <c r="F245" s="122">
        <f t="shared" si="124"/>
        <v>178</v>
      </c>
      <c r="G245" s="122">
        <f t="shared" si="124"/>
        <v>16</v>
      </c>
      <c r="H245" s="122">
        <f t="shared" si="124"/>
        <v>15</v>
      </c>
      <c r="I245" s="122">
        <f t="shared" si="124"/>
        <v>31</v>
      </c>
      <c r="J245" s="122">
        <f t="shared" si="124"/>
        <v>7</v>
      </c>
      <c r="K245" s="122">
        <f t="shared" si="124"/>
        <v>7</v>
      </c>
      <c r="L245" s="122">
        <f t="shared" si="124"/>
        <v>14</v>
      </c>
      <c r="M245" s="144"/>
      <c r="N245" s="144"/>
      <c r="O245" s="144"/>
      <c r="P245" s="144"/>
      <c r="Q245" s="144"/>
      <c r="R245" s="144"/>
    </row>
    <row r="246" spans="1:18" ht="27.75" hidden="1">
      <c r="A246" s="306" t="s">
        <v>25</v>
      </c>
      <c r="B246" s="306"/>
      <c r="C246" s="44" t="s">
        <v>7</v>
      </c>
      <c r="D246" s="171">
        <v>20</v>
      </c>
      <c r="E246" s="171">
        <v>4</v>
      </c>
      <c r="F246" s="172">
        <f t="shared" ref="F246" si="125">E246+D246</f>
        <v>24</v>
      </c>
      <c r="G246" s="173">
        <v>0</v>
      </c>
      <c r="H246" s="173">
        <v>0</v>
      </c>
      <c r="I246" s="172">
        <f t="shared" ref="I246" si="126">H246+G246</f>
        <v>0</v>
      </c>
      <c r="J246" s="173">
        <v>4</v>
      </c>
      <c r="K246" s="173">
        <v>1</v>
      </c>
      <c r="L246" s="172">
        <f t="shared" ref="L246" si="127">K246+J246</f>
        <v>5</v>
      </c>
      <c r="M246" s="144"/>
      <c r="N246" s="144"/>
      <c r="O246" s="144"/>
      <c r="P246" s="144"/>
      <c r="Q246" s="144"/>
      <c r="R246" s="144"/>
    </row>
    <row r="247" spans="1:18" ht="27.75">
      <c r="A247" s="234" t="s">
        <v>26</v>
      </c>
      <c r="B247" s="307" t="s">
        <v>26</v>
      </c>
      <c r="C247" s="43" t="s">
        <v>4</v>
      </c>
      <c r="D247" s="130">
        <v>33</v>
      </c>
      <c r="E247" s="130">
        <v>14</v>
      </c>
      <c r="F247" s="128">
        <f t="shared" ref="F247:F249" si="128">D247+E247</f>
        <v>47</v>
      </c>
      <c r="G247" s="130">
        <v>4</v>
      </c>
      <c r="H247" s="130">
        <v>3</v>
      </c>
      <c r="I247" s="128">
        <f t="shared" si="122"/>
        <v>7</v>
      </c>
      <c r="J247" s="130">
        <v>0</v>
      </c>
      <c r="K247" s="130">
        <v>0</v>
      </c>
      <c r="L247" s="129">
        <f t="shared" ref="L247:L249" si="129">J247+K247</f>
        <v>0</v>
      </c>
      <c r="M247" s="144"/>
      <c r="N247" s="144"/>
      <c r="O247" s="144"/>
      <c r="P247" s="144"/>
      <c r="Q247" s="144"/>
      <c r="R247" s="144"/>
    </row>
    <row r="248" spans="1:18" ht="27.75" hidden="1">
      <c r="A248" s="234"/>
      <c r="B248" s="307"/>
      <c r="C248" s="44" t="s">
        <v>5</v>
      </c>
      <c r="D248" s="151">
        <v>21</v>
      </c>
      <c r="E248" s="151">
        <v>7</v>
      </c>
      <c r="F248" s="158">
        <f t="shared" si="128"/>
        <v>28</v>
      </c>
      <c r="G248" s="156">
        <v>2</v>
      </c>
      <c r="H248" s="156">
        <v>1</v>
      </c>
      <c r="I248" s="159">
        <f t="shared" si="122"/>
        <v>3</v>
      </c>
      <c r="J248" s="160">
        <v>0</v>
      </c>
      <c r="K248" s="160">
        <v>0</v>
      </c>
      <c r="L248" s="159">
        <f t="shared" si="129"/>
        <v>0</v>
      </c>
      <c r="M248" s="144"/>
      <c r="N248" s="144"/>
      <c r="O248" s="144"/>
      <c r="P248" s="144"/>
      <c r="Q248" s="144"/>
      <c r="R248" s="144"/>
    </row>
    <row r="249" spans="1:18" ht="27.75" hidden="1">
      <c r="A249" s="234"/>
      <c r="B249" s="307"/>
      <c r="C249" s="44" t="s">
        <v>6</v>
      </c>
      <c r="D249" s="165">
        <v>29</v>
      </c>
      <c r="E249" s="165">
        <v>30</v>
      </c>
      <c r="F249" s="166">
        <f t="shared" si="128"/>
        <v>59</v>
      </c>
      <c r="G249" s="165">
        <v>2</v>
      </c>
      <c r="H249" s="165">
        <v>4</v>
      </c>
      <c r="I249" s="166">
        <f t="shared" si="122"/>
        <v>6</v>
      </c>
      <c r="J249" s="165">
        <v>1</v>
      </c>
      <c r="K249" s="165">
        <v>0</v>
      </c>
      <c r="L249" s="166">
        <f t="shared" si="129"/>
        <v>1</v>
      </c>
      <c r="M249" s="144"/>
      <c r="N249" s="144"/>
      <c r="O249" s="144"/>
      <c r="P249" s="144"/>
      <c r="Q249" s="144"/>
      <c r="R249" s="144"/>
    </row>
    <row r="250" spans="1:18" ht="27.75" hidden="1">
      <c r="A250" s="234"/>
      <c r="B250" s="307"/>
      <c r="C250" s="44" t="s">
        <v>7</v>
      </c>
      <c r="D250" s="171">
        <v>3</v>
      </c>
      <c r="E250" s="171">
        <v>0</v>
      </c>
      <c r="F250" s="172">
        <f t="shared" ref="F250" si="130">E250+D250</f>
        <v>3</v>
      </c>
      <c r="G250" s="173">
        <v>0</v>
      </c>
      <c r="H250" s="173">
        <v>0</v>
      </c>
      <c r="I250" s="172">
        <f t="shared" ref="I250" si="131">H250+G250</f>
        <v>0</v>
      </c>
      <c r="J250" s="173">
        <v>0</v>
      </c>
      <c r="K250" s="173">
        <v>0</v>
      </c>
      <c r="L250" s="172">
        <f t="shared" ref="L250" si="132">K250+J250</f>
        <v>0</v>
      </c>
      <c r="M250" s="144"/>
      <c r="N250" s="144"/>
      <c r="O250" s="144"/>
      <c r="P250" s="144"/>
      <c r="Q250" s="144"/>
      <c r="R250" s="144"/>
    </row>
    <row r="251" spans="1:18" ht="27.75" hidden="1">
      <c r="A251" s="234"/>
      <c r="B251" s="307"/>
      <c r="C251" s="44" t="s">
        <v>8</v>
      </c>
      <c r="D251" s="138">
        <v>9</v>
      </c>
      <c r="E251" s="138">
        <v>4</v>
      </c>
      <c r="F251" s="170">
        <f t="shared" ref="F251" si="133">E251+D251</f>
        <v>13</v>
      </c>
      <c r="G251" s="137">
        <v>4</v>
      </c>
      <c r="H251" s="137">
        <v>3</v>
      </c>
      <c r="I251" s="170">
        <f t="shared" ref="I251" si="134">H251+G251</f>
        <v>7</v>
      </c>
      <c r="J251" s="137">
        <v>0</v>
      </c>
      <c r="K251" s="137">
        <v>0</v>
      </c>
      <c r="L251" s="170">
        <f t="shared" si="76"/>
        <v>0</v>
      </c>
      <c r="M251" s="144"/>
      <c r="N251" s="144"/>
      <c r="O251" s="144"/>
      <c r="P251" s="144"/>
      <c r="Q251" s="144"/>
      <c r="R251" s="144"/>
    </row>
    <row r="252" spans="1:18" ht="27.75">
      <c r="A252" s="234"/>
      <c r="B252" s="306" t="s">
        <v>224</v>
      </c>
      <c r="C252" s="44" t="s">
        <v>27</v>
      </c>
      <c r="D252" s="130">
        <v>3</v>
      </c>
      <c r="E252" s="130">
        <v>3</v>
      </c>
      <c r="F252" s="128">
        <f t="shared" ref="F252" si="135">D252+E252</f>
        <v>6</v>
      </c>
      <c r="G252" s="130">
        <v>2</v>
      </c>
      <c r="H252" s="130">
        <v>3</v>
      </c>
      <c r="I252" s="128">
        <f t="shared" si="122"/>
        <v>5</v>
      </c>
      <c r="J252" s="130">
        <v>0</v>
      </c>
      <c r="K252" s="130">
        <v>0</v>
      </c>
      <c r="L252" s="129">
        <f t="shared" ref="L252" si="136">J252+K252</f>
        <v>0</v>
      </c>
      <c r="M252" s="144"/>
      <c r="N252" s="144"/>
      <c r="O252" s="144"/>
      <c r="P252" s="144"/>
      <c r="Q252" s="144"/>
      <c r="R252" s="144"/>
    </row>
    <row r="253" spans="1:18" ht="27.75" hidden="1">
      <c r="A253" s="234"/>
      <c r="B253" s="306"/>
      <c r="C253" s="44" t="s">
        <v>23</v>
      </c>
      <c r="D253" s="149"/>
      <c r="E253" s="149"/>
      <c r="F253" s="122">
        <f t="shared" ref="F253" si="137">SUM(D253:E253)</f>
        <v>0</v>
      </c>
      <c r="G253" s="149"/>
      <c r="H253" s="149"/>
      <c r="I253" s="122">
        <f t="shared" si="122"/>
        <v>0</v>
      </c>
      <c r="J253" s="121"/>
      <c r="K253" s="121"/>
      <c r="L253" s="146">
        <f t="shared" si="76"/>
        <v>0</v>
      </c>
      <c r="M253" s="144"/>
      <c r="N253" s="144"/>
      <c r="O253" s="144"/>
      <c r="P253" s="144"/>
      <c r="Q253" s="144"/>
      <c r="R253" s="144"/>
    </row>
    <row r="254" spans="1:18" ht="27.75" hidden="1">
      <c r="A254" s="234"/>
      <c r="B254" s="306"/>
      <c r="C254" s="44" t="s">
        <v>17</v>
      </c>
      <c r="D254" s="165">
        <v>10</v>
      </c>
      <c r="E254" s="165">
        <v>13</v>
      </c>
      <c r="F254" s="166">
        <f t="shared" ref="F254" si="138">D254+E254</f>
        <v>23</v>
      </c>
      <c r="G254" s="165">
        <v>1</v>
      </c>
      <c r="H254" s="165">
        <v>2</v>
      </c>
      <c r="I254" s="166">
        <f t="shared" si="122"/>
        <v>3</v>
      </c>
      <c r="J254" s="165">
        <v>0</v>
      </c>
      <c r="K254" s="165">
        <v>1</v>
      </c>
      <c r="L254" s="166">
        <f t="shared" ref="L254" si="139">J254+K254</f>
        <v>1</v>
      </c>
      <c r="M254" s="144"/>
      <c r="N254" s="144"/>
      <c r="O254" s="144"/>
      <c r="P254" s="144"/>
      <c r="Q254" s="144"/>
      <c r="R254" s="144"/>
    </row>
    <row r="255" spans="1:18" ht="55.5">
      <c r="A255" s="234"/>
      <c r="B255" s="145" t="s">
        <v>233</v>
      </c>
      <c r="C255" s="147" t="s">
        <v>42</v>
      </c>
      <c r="D255" s="132">
        <v>0</v>
      </c>
      <c r="E255" s="132"/>
      <c r="F255" s="128">
        <f t="shared" ref="F255" si="140">D255+E255</f>
        <v>0</v>
      </c>
      <c r="G255" s="132"/>
      <c r="H255" s="132"/>
      <c r="I255" s="128">
        <f>G255+H255</f>
        <v>0</v>
      </c>
      <c r="J255" s="132">
        <v>0</v>
      </c>
      <c r="K255" s="132">
        <v>0</v>
      </c>
      <c r="L255" s="129">
        <f t="shared" ref="L255" si="141">J255+K255</f>
        <v>0</v>
      </c>
      <c r="M255" s="144"/>
      <c r="N255" s="144"/>
      <c r="O255" s="144"/>
      <c r="P255" s="144"/>
      <c r="Q255" s="144"/>
      <c r="R255" s="144"/>
    </row>
    <row r="256" spans="1:18" ht="27.75" hidden="1">
      <c r="A256" s="234"/>
      <c r="B256" s="44" t="s">
        <v>153</v>
      </c>
      <c r="C256" s="120" t="s">
        <v>440</v>
      </c>
      <c r="D256" s="122">
        <f>SUM(D247:D254)</f>
        <v>108</v>
      </c>
      <c r="E256" s="122">
        <f t="shared" ref="E256:L256" si="142">SUM(E247:E254)</f>
        <v>71</v>
      </c>
      <c r="F256" s="122">
        <f t="shared" si="142"/>
        <v>179</v>
      </c>
      <c r="G256" s="122">
        <f t="shared" si="142"/>
        <v>15</v>
      </c>
      <c r="H256" s="122">
        <f t="shared" si="142"/>
        <v>16</v>
      </c>
      <c r="I256" s="122">
        <f t="shared" si="142"/>
        <v>31</v>
      </c>
      <c r="J256" s="122">
        <f t="shared" si="142"/>
        <v>1</v>
      </c>
      <c r="K256" s="122">
        <f t="shared" si="142"/>
        <v>1</v>
      </c>
      <c r="L256" s="122">
        <f t="shared" si="142"/>
        <v>2</v>
      </c>
      <c r="M256" s="144"/>
      <c r="N256" s="144"/>
      <c r="O256" s="144"/>
      <c r="P256" s="144"/>
      <c r="Q256" s="144"/>
      <c r="R256" s="144"/>
    </row>
    <row r="257" spans="1:18" ht="27.75">
      <c r="A257" s="234" t="s">
        <v>57</v>
      </c>
      <c r="B257" s="307" t="s">
        <v>225</v>
      </c>
      <c r="C257" s="43" t="s">
        <v>4</v>
      </c>
      <c r="D257" s="130">
        <v>22</v>
      </c>
      <c r="E257" s="130">
        <v>41</v>
      </c>
      <c r="F257" s="128">
        <f t="shared" ref="F257:F258" si="143">D257+E257</f>
        <v>63</v>
      </c>
      <c r="G257" s="130">
        <v>5</v>
      </c>
      <c r="H257" s="130">
        <v>10</v>
      </c>
      <c r="I257" s="128">
        <f t="shared" ref="I257:I258" si="144">G257+H257</f>
        <v>15</v>
      </c>
      <c r="J257" s="130">
        <v>3</v>
      </c>
      <c r="K257" s="130">
        <v>5</v>
      </c>
      <c r="L257" s="129">
        <f t="shared" ref="L257:L258" si="145">J257+K257</f>
        <v>8</v>
      </c>
      <c r="M257" s="144"/>
      <c r="N257" s="144"/>
      <c r="O257" s="144"/>
      <c r="P257" s="144"/>
      <c r="Q257" s="144"/>
      <c r="R257" s="144"/>
    </row>
    <row r="258" spans="1:18" ht="27.75" hidden="1">
      <c r="A258" s="234"/>
      <c r="B258" s="307"/>
      <c r="C258" s="43" t="s">
        <v>5</v>
      </c>
      <c r="D258" s="151">
        <v>51</v>
      </c>
      <c r="E258" s="151">
        <v>44</v>
      </c>
      <c r="F258" s="158">
        <f t="shared" si="143"/>
        <v>95</v>
      </c>
      <c r="G258" s="156">
        <v>1</v>
      </c>
      <c r="H258" s="156">
        <v>0</v>
      </c>
      <c r="I258" s="159">
        <f t="shared" si="144"/>
        <v>1</v>
      </c>
      <c r="J258" s="160">
        <v>1</v>
      </c>
      <c r="K258" s="160">
        <v>0</v>
      </c>
      <c r="L258" s="159">
        <f t="shared" si="145"/>
        <v>1</v>
      </c>
      <c r="M258" s="144"/>
      <c r="N258" s="144"/>
      <c r="O258" s="144"/>
      <c r="P258" s="144"/>
      <c r="Q258" s="144"/>
      <c r="R258" s="144"/>
    </row>
    <row r="259" spans="1:18" ht="27.75" hidden="1">
      <c r="A259" s="234"/>
      <c r="B259" s="307"/>
      <c r="C259" s="43" t="s">
        <v>6</v>
      </c>
      <c r="D259" s="165">
        <v>33</v>
      </c>
      <c r="E259" s="165">
        <v>82</v>
      </c>
      <c r="F259" s="166">
        <f>D259+E259</f>
        <v>115</v>
      </c>
      <c r="G259" s="165">
        <v>1</v>
      </c>
      <c r="H259" s="165">
        <v>6</v>
      </c>
      <c r="I259" s="166">
        <f>G259+H259</f>
        <v>7</v>
      </c>
      <c r="J259" s="165">
        <v>0</v>
      </c>
      <c r="K259" s="165">
        <v>3</v>
      </c>
      <c r="L259" s="166">
        <f>J259+K259</f>
        <v>3</v>
      </c>
      <c r="M259" s="144"/>
      <c r="N259" s="144"/>
      <c r="O259" s="144"/>
      <c r="P259" s="144"/>
      <c r="Q259" s="144"/>
      <c r="R259" s="144"/>
    </row>
    <row r="260" spans="1:18" ht="27.75" hidden="1">
      <c r="A260" s="234"/>
      <c r="B260" s="307"/>
      <c r="C260" s="43" t="s">
        <v>7</v>
      </c>
      <c r="D260" s="171">
        <v>20</v>
      </c>
      <c r="E260" s="171">
        <v>29</v>
      </c>
      <c r="F260" s="172">
        <f t="shared" ref="F260" si="146">E260+D260</f>
        <v>49</v>
      </c>
      <c r="G260" s="173">
        <v>1</v>
      </c>
      <c r="H260" s="173">
        <v>1</v>
      </c>
      <c r="I260" s="172">
        <f t="shared" ref="I260" si="147">H260+G260</f>
        <v>2</v>
      </c>
      <c r="J260" s="173">
        <v>9</v>
      </c>
      <c r="K260" s="173">
        <v>11</v>
      </c>
      <c r="L260" s="172">
        <f t="shared" ref="L260" si="148">K260+J260</f>
        <v>20</v>
      </c>
      <c r="M260" s="144"/>
      <c r="N260" s="144"/>
      <c r="O260" s="144"/>
      <c r="P260" s="144"/>
      <c r="Q260" s="144"/>
      <c r="R260" s="144"/>
    </row>
    <row r="261" spans="1:18" ht="27.75" hidden="1">
      <c r="A261" s="234"/>
      <c r="B261" s="307"/>
      <c r="C261" s="43" t="s">
        <v>8</v>
      </c>
      <c r="D261" s="138">
        <v>40</v>
      </c>
      <c r="E261" s="138">
        <v>17</v>
      </c>
      <c r="F261" s="170">
        <f t="shared" ref="F261" si="149">E261+D261</f>
        <v>57</v>
      </c>
      <c r="G261" s="137">
        <v>9</v>
      </c>
      <c r="H261" s="137">
        <v>6</v>
      </c>
      <c r="I261" s="170">
        <f t="shared" ref="I261" si="150">H261+G261</f>
        <v>15</v>
      </c>
      <c r="J261" s="137">
        <v>0</v>
      </c>
      <c r="K261" s="137">
        <v>0</v>
      </c>
      <c r="L261" s="170">
        <f t="shared" ref="L261" si="151">K261+J261</f>
        <v>0</v>
      </c>
      <c r="M261" s="144"/>
      <c r="N261" s="144"/>
      <c r="O261" s="144"/>
      <c r="P261" s="144"/>
      <c r="Q261" s="144"/>
      <c r="R261" s="144"/>
    </row>
    <row r="262" spans="1:18" ht="27.75">
      <c r="A262" s="234"/>
      <c r="B262" s="307" t="s">
        <v>431</v>
      </c>
      <c r="C262" s="43" t="s">
        <v>22</v>
      </c>
      <c r="D262" s="132">
        <v>8</v>
      </c>
      <c r="E262" s="132">
        <v>16</v>
      </c>
      <c r="F262" s="128">
        <f t="shared" ref="F262:F264" si="152">D262+E262</f>
        <v>24</v>
      </c>
      <c r="G262" s="132">
        <v>2</v>
      </c>
      <c r="H262" s="132">
        <v>4</v>
      </c>
      <c r="I262" s="128">
        <f>G262+H262</f>
        <v>6</v>
      </c>
      <c r="J262" s="133">
        <v>3</v>
      </c>
      <c r="K262" s="133">
        <v>3</v>
      </c>
      <c r="L262" s="129">
        <f>J262+K262</f>
        <v>6</v>
      </c>
      <c r="M262" s="144"/>
      <c r="N262" s="144"/>
      <c r="O262" s="144"/>
      <c r="P262" s="144"/>
      <c r="Q262" s="144"/>
      <c r="R262" s="144"/>
    </row>
    <row r="263" spans="1:18" ht="27.75" hidden="1">
      <c r="A263" s="234"/>
      <c r="B263" s="307"/>
      <c r="C263" s="43" t="s">
        <v>28</v>
      </c>
      <c r="D263" s="151">
        <v>9</v>
      </c>
      <c r="E263" s="151">
        <v>5</v>
      </c>
      <c r="F263" s="158">
        <f t="shared" si="152"/>
        <v>14</v>
      </c>
      <c r="G263" s="156">
        <v>0</v>
      </c>
      <c r="H263" s="156">
        <v>0</v>
      </c>
      <c r="I263" s="159">
        <f t="shared" ref="I263:I264" si="153">G263+H263</f>
        <v>0</v>
      </c>
      <c r="J263" s="160">
        <v>0</v>
      </c>
      <c r="K263" s="160">
        <v>0</v>
      </c>
      <c r="L263" s="159">
        <f t="shared" ref="L263:L264" si="154">J263+K263</f>
        <v>0</v>
      </c>
      <c r="M263" s="144"/>
      <c r="N263" s="144"/>
      <c r="O263" s="144"/>
      <c r="P263" s="144"/>
      <c r="Q263" s="144"/>
      <c r="R263" s="144"/>
    </row>
    <row r="264" spans="1:18" ht="27.75" hidden="1">
      <c r="A264" s="234"/>
      <c r="B264" s="307"/>
      <c r="C264" s="43" t="s">
        <v>17</v>
      </c>
      <c r="D264" s="165">
        <v>6</v>
      </c>
      <c r="E264" s="165">
        <v>11</v>
      </c>
      <c r="F264" s="166">
        <f t="shared" si="152"/>
        <v>17</v>
      </c>
      <c r="G264" s="165">
        <v>0</v>
      </c>
      <c r="H264" s="165">
        <v>0</v>
      </c>
      <c r="I264" s="166">
        <f t="shared" si="153"/>
        <v>0</v>
      </c>
      <c r="J264" s="165">
        <v>0</v>
      </c>
      <c r="K264" s="165">
        <v>2</v>
      </c>
      <c r="L264" s="166">
        <f t="shared" si="154"/>
        <v>2</v>
      </c>
      <c r="M264" s="144"/>
      <c r="N264" s="144"/>
      <c r="O264" s="144"/>
      <c r="P264" s="144"/>
      <c r="Q264" s="144"/>
      <c r="R264" s="144"/>
    </row>
    <row r="265" spans="1:18" ht="27.75" hidden="1">
      <c r="A265" s="234"/>
      <c r="B265" s="307"/>
      <c r="C265" s="43" t="s">
        <v>29</v>
      </c>
      <c r="D265" s="171">
        <v>1</v>
      </c>
      <c r="E265" s="171">
        <v>5</v>
      </c>
      <c r="F265" s="172">
        <f t="shared" ref="F265" si="155">E265+D265</f>
        <v>6</v>
      </c>
      <c r="G265" s="173">
        <v>0</v>
      </c>
      <c r="H265" s="173">
        <v>0</v>
      </c>
      <c r="I265" s="172">
        <f t="shared" ref="I265" si="156">H265+G265</f>
        <v>0</v>
      </c>
      <c r="J265" s="173">
        <v>0</v>
      </c>
      <c r="K265" s="173">
        <v>0</v>
      </c>
      <c r="L265" s="172">
        <f t="shared" ref="L265" si="157">K265+J265</f>
        <v>0</v>
      </c>
      <c r="M265" s="144"/>
      <c r="N265" s="144"/>
      <c r="O265" s="144"/>
      <c r="P265" s="144"/>
      <c r="Q265" s="144"/>
      <c r="R265" s="144"/>
    </row>
    <row r="266" spans="1:18" ht="27.75" hidden="1">
      <c r="A266" s="234"/>
      <c r="B266" s="307"/>
      <c r="C266" s="43" t="s">
        <v>30</v>
      </c>
      <c r="D266" s="138">
        <v>10</v>
      </c>
      <c r="E266" s="138">
        <v>4</v>
      </c>
      <c r="F266" s="170">
        <f t="shared" ref="F266" si="158">E266+D266</f>
        <v>14</v>
      </c>
      <c r="G266" s="137">
        <v>7</v>
      </c>
      <c r="H266" s="137">
        <v>3</v>
      </c>
      <c r="I266" s="170">
        <f t="shared" ref="I266" si="159">H266+G266</f>
        <v>10</v>
      </c>
      <c r="J266" s="137">
        <v>0</v>
      </c>
      <c r="K266" s="137">
        <v>0</v>
      </c>
      <c r="L266" s="170">
        <f t="shared" ref="L266:L323" si="160">K266+J266</f>
        <v>0</v>
      </c>
      <c r="M266" s="144"/>
      <c r="N266" s="144"/>
      <c r="O266" s="144"/>
      <c r="P266" s="144"/>
      <c r="Q266" s="144"/>
      <c r="R266" s="144"/>
    </row>
    <row r="267" spans="1:18" ht="27.75">
      <c r="A267" s="234"/>
      <c r="B267" s="307" t="s">
        <v>432</v>
      </c>
      <c r="C267" s="43" t="s">
        <v>27</v>
      </c>
      <c r="D267" s="130">
        <v>1</v>
      </c>
      <c r="E267" s="130">
        <v>3</v>
      </c>
      <c r="F267" s="128">
        <f t="shared" ref="F267" si="161">D267+E267</f>
        <v>4</v>
      </c>
      <c r="G267" s="130">
        <v>1</v>
      </c>
      <c r="H267" s="130">
        <v>1</v>
      </c>
      <c r="I267" s="128">
        <f t="shared" ref="I267:I324" si="162">G267+H267</f>
        <v>2</v>
      </c>
      <c r="J267" s="130">
        <v>0</v>
      </c>
      <c r="K267" s="130">
        <v>0</v>
      </c>
      <c r="L267" s="146">
        <f t="shared" si="160"/>
        <v>0</v>
      </c>
      <c r="M267" s="144"/>
      <c r="N267" s="144"/>
      <c r="O267" s="144"/>
      <c r="P267" s="144"/>
      <c r="Q267" s="144"/>
      <c r="R267" s="144"/>
    </row>
    <row r="268" spans="1:18" ht="27.75" hidden="1">
      <c r="A268" s="234"/>
      <c r="B268" s="307"/>
      <c r="C268" s="43" t="s">
        <v>31</v>
      </c>
      <c r="D268" s="138">
        <v>6</v>
      </c>
      <c r="E268" s="138">
        <v>3</v>
      </c>
      <c r="F268" s="170">
        <f t="shared" ref="F268" si="163">E268+D268</f>
        <v>9</v>
      </c>
      <c r="G268" s="137">
        <v>5</v>
      </c>
      <c r="H268" s="137">
        <v>1</v>
      </c>
      <c r="I268" s="170">
        <f t="shared" ref="I268" si="164">H268+G268</f>
        <v>6</v>
      </c>
      <c r="J268" s="137">
        <v>0</v>
      </c>
      <c r="K268" s="137">
        <v>0</v>
      </c>
      <c r="L268" s="170">
        <f t="shared" si="160"/>
        <v>0</v>
      </c>
      <c r="M268" s="144"/>
      <c r="N268" s="144"/>
      <c r="O268" s="144"/>
      <c r="P268" s="144"/>
      <c r="Q268" s="144"/>
      <c r="R268" s="144"/>
    </row>
    <row r="269" spans="1:18" ht="27.75">
      <c r="A269" s="234"/>
      <c r="B269" s="43" t="s">
        <v>329</v>
      </c>
      <c r="C269" s="43" t="s">
        <v>42</v>
      </c>
      <c r="D269" s="132">
        <v>4</v>
      </c>
      <c r="E269" s="132">
        <v>4</v>
      </c>
      <c r="F269" s="128">
        <f t="shared" ref="F269" si="165">D269+E269</f>
        <v>8</v>
      </c>
      <c r="G269" s="132">
        <v>3</v>
      </c>
      <c r="H269" s="132">
        <v>3</v>
      </c>
      <c r="I269" s="128">
        <f t="shared" si="162"/>
        <v>6</v>
      </c>
      <c r="J269" s="132">
        <v>0</v>
      </c>
      <c r="K269" s="132">
        <v>0</v>
      </c>
      <c r="L269" s="129">
        <f t="shared" ref="L269" si="166">J269+K269</f>
        <v>0</v>
      </c>
      <c r="M269" s="144"/>
      <c r="N269" s="144"/>
      <c r="O269" s="144"/>
      <c r="P269" s="144"/>
      <c r="Q269" s="144"/>
      <c r="R269" s="144"/>
    </row>
    <row r="270" spans="1:18" ht="27.75" hidden="1">
      <c r="A270" s="234"/>
      <c r="B270" s="43" t="s">
        <v>440</v>
      </c>
      <c r="C270" s="120" t="s">
        <v>440</v>
      </c>
      <c r="D270" s="122">
        <f>SUM(D257:D269)</f>
        <v>211</v>
      </c>
      <c r="E270" s="122">
        <f t="shared" ref="E270:L270" si="167">SUM(E257:E269)</f>
        <v>264</v>
      </c>
      <c r="F270" s="122">
        <f t="shared" si="167"/>
        <v>475</v>
      </c>
      <c r="G270" s="122">
        <f t="shared" si="167"/>
        <v>35</v>
      </c>
      <c r="H270" s="122">
        <f t="shared" si="167"/>
        <v>35</v>
      </c>
      <c r="I270" s="122">
        <f t="shared" si="167"/>
        <v>70</v>
      </c>
      <c r="J270" s="122">
        <f t="shared" si="167"/>
        <v>16</v>
      </c>
      <c r="K270" s="122">
        <f t="shared" si="167"/>
        <v>24</v>
      </c>
      <c r="L270" s="122">
        <f t="shared" si="167"/>
        <v>40</v>
      </c>
      <c r="M270" s="144"/>
      <c r="N270" s="144"/>
      <c r="O270" s="144"/>
      <c r="P270" s="144"/>
      <c r="Q270" s="144"/>
      <c r="R270" s="144"/>
    </row>
    <row r="271" spans="1:18" ht="27.75">
      <c r="A271" s="307" t="s">
        <v>416</v>
      </c>
      <c r="B271" s="307"/>
      <c r="C271" s="43" t="s">
        <v>4</v>
      </c>
      <c r="D271" s="130">
        <v>5</v>
      </c>
      <c r="E271" s="130">
        <v>3</v>
      </c>
      <c r="F271" s="128">
        <f t="shared" ref="F271" si="168">D271+E271</f>
        <v>8</v>
      </c>
      <c r="G271" s="130"/>
      <c r="H271" s="130">
        <v>2</v>
      </c>
      <c r="I271" s="128">
        <f t="shared" ref="I271" si="169">G271+H271</f>
        <v>2</v>
      </c>
      <c r="J271" s="130">
        <v>0</v>
      </c>
      <c r="K271" s="130">
        <v>0</v>
      </c>
      <c r="L271" s="129">
        <f t="shared" ref="L271" si="170">J271+K271</f>
        <v>0</v>
      </c>
      <c r="M271" s="144"/>
      <c r="N271" s="144"/>
      <c r="O271" s="144"/>
      <c r="P271" s="144"/>
      <c r="Q271" s="144"/>
      <c r="R271" s="144"/>
    </row>
    <row r="272" spans="1:18" ht="27.75">
      <c r="A272" s="311" t="s">
        <v>32</v>
      </c>
      <c r="B272" s="307" t="s">
        <v>32</v>
      </c>
      <c r="C272" s="43" t="s">
        <v>4</v>
      </c>
      <c r="D272" s="130">
        <v>27</v>
      </c>
      <c r="E272" s="130">
        <v>12</v>
      </c>
      <c r="F272" s="128">
        <f t="shared" ref="F272:F274" si="171">D272+E272</f>
        <v>39</v>
      </c>
      <c r="G272" s="130">
        <v>3</v>
      </c>
      <c r="H272" s="130">
        <v>3</v>
      </c>
      <c r="I272" s="128">
        <f t="shared" si="162"/>
        <v>6</v>
      </c>
      <c r="J272" s="130">
        <v>6</v>
      </c>
      <c r="K272" s="130">
        <v>6</v>
      </c>
      <c r="L272" s="129">
        <f t="shared" ref="L272:L274" si="172">J272+K272</f>
        <v>12</v>
      </c>
      <c r="M272" s="144"/>
      <c r="N272" s="144"/>
      <c r="O272" s="144"/>
      <c r="P272" s="144"/>
      <c r="Q272" s="144"/>
      <c r="R272" s="144"/>
    </row>
    <row r="273" spans="1:18" ht="27.75" hidden="1">
      <c r="A273" s="312"/>
      <c r="B273" s="307"/>
      <c r="C273" s="43" t="s">
        <v>5</v>
      </c>
      <c r="D273" s="151">
        <v>11</v>
      </c>
      <c r="E273" s="151">
        <v>19</v>
      </c>
      <c r="F273" s="158">
        <f t="shared" si="171"/>
        <v>30</v>
      </c>
      <c r="G273" s="156">
        <v>2</v>
      </c>
      <c r="H273" s="156">
        <v>4</v>
      </c>
      <c r="I273" s="159">
        <f t="shared" si="162"/>
        <v>6</v>
      </c>
      <c r="J273" s="160">
        <v>0</v>
      </c>
      <c r="K273" s="160">
        <v>0</v>
      </c>
      <c r="L273" s="159">
        <f t="shared" si="172"/>
        <v>0</v>
      </c>
      <c r="M273" s="144"/>
      <c r="N273" s="144"/>
      <c r="O273" s="144"/>
      <c r="P273" s="144"/>
      <c r="Q273" s="144"/>
      <c r="R273" s="144"/>
    </row>
    <row r="274" spans="1:18" ht="27.75" hidden="1">
      <c r="A274" s="312"/>
      <c r="B274" s="307"/>
      <c r="C274" s="43" t="s">
        <v>6</v>
      </c>
      <c r="D274" s="165">
        <v>25</v>
      </c>
      <c r="E274" s="165">
        <v>42</v>
      </c>
      <c r="F274" s="166">
        <f t="shared" si="171"/>
        <v>67</v>
      </c>
      <c r="G274" s="165">
        <v>3</v>
      </c>
      <c r="H274" s="165">
        <v>3</v>
      </c>
      <c r="I274" s="166">
        <f t="shared" si="162"/>
        <v>6</v>
      </c>
      <c r="J274" s="165">
        <v>0</v>
      </c>
      <c r="K274" s="165">
        <v>3</v>
      </c>
      <c r="L274" s="166">
        <f t="shared" si="172"/>
        <v>3</v>
      </c>
      <c r="M274" s="144"/>
      <c r="N274" s="144"/>
      <c r="O274" s="144"/>
      <c r="P274" s="144"/>
      <c r="Q274" s="144"/>
      <c r="R274" s="144"/>
    </row>
    <row r="275" spans="1:18" ht="27.75" hidden="1">
      <c r="A275" s="312"/>
      <c r="B275" s="307"/>
      <c r="C275" s="43" t="s">
        <v>7</v>
      </c>
      <c r="D275" s="171">
        <v>20</v>
      </c>
      <c r="E275" s="171">
        <v>14</v>
      </c>
      <c r="F275" s="172">
        <f t="shared" ref="F275" si="173">E275+D275</f>
        <v>34</v>
      </c>
      <c r="G275" s="173">
        <v>0</v>
      </c>
      <c r="H275" s="173">
        <v>0</v>
      </c>
      <c r="I275" s="172">
        <f t="shared" ref="I275" si="174">H275+G275</f>
        <v>0</v>
      </c>
      <c r="J275" s="173">
        <v>3</v>
      </c>
      <c r="K275" s="173">
        <v>6</v>
      </c>
      <c r="L275" s="172">
        <f t="shared" ref="L275" si="175">K275+J275</f>
        <v>9</v>
      </c>
      <c r="M275" s="144"/>
      <c r="N275" s="144"/>
      <c r="O275" s="144"/>
      <c r="P275" s="144"/>
      <c r="Q275" s="144"/>
      <c r="R275" s="144"/>
    </row>
    <row r="276" spans="1:18" ht="27.75" hidden="1">
      <c r="A276" s="312"/>
      <c r="B276" s="307"/>
      <c r="C276" s="43" t="s">
        <v>8</v>
      </c>
      <c r="D276" s="138">
        <v>33</v>
      </c>
      <c r="E276" s="138">
        <v>7</v>
      </c>
      <c r="F276" s="170">
        <f>E276+D276</f>
        <v>40</v>
      </c>
      <c r="G276" s="137">
        <v>9</v>
      </c>
      <c r="H276" s="137">
        <v>4</v>
      </c>
      <c r="I276" s="170">
        <f t="shared" ref="I276" si="176">H276+G276</f>
        <v>13</v>
      </c>
      <c r="J276" s="137">
        <v>0</v>
      </c>
      <c r="K276" s="137">
        <v>0</v>
      </c>
      <c r="L276" s="170">
        <f t="shared" si="160"/>
        <v>0</v>
      </c>
      <c r="M276" s="144"/>
      <c r="N276" s="144"/>
      <c r="O276" s="144"/>
      <c r="P276" s="144"/>
      <c r="Q276" s="144"/>
      <c r="R276" s="144"/>
    </row>
    <row r="277" spans="1:18" ht="27.75">
      <c r="A277" s="312"/>
      <c r="B277" s="314" t="s">
        <v>33</v>
      </c>
      <c r="C277" s="43" t="s">
        <v>22</v>
      </c>
      <c r="D277" s="132">
        <v>0</v>
      </c>
      <c r="E277" s="132">
        <v>0</v>
      </c>
      <c r="F277" s="128">
        <f t="shared" ref="F277:F279" si="177">D277+E277</f>
        <v>0</v>
      </c>
      <c r="G277" s="132"/>
      <c r="H277" s="132"/>
      <c r="I277" s="150">
        <f t="shared" si="162"/>
        <v>0</v>
      </c>
      <c r="J277" s="132">
        <v>0</v>
      </c>
      <c r="K277" s="132">
        <v>0</v>
      </c>
      <c r="L277" s="146">
        <f t="shared" si="160"/>
        <v>0</v>
      </c>
      <c r="M277" s="144"/>
      <c r="N277" s="144"/>
      <c r="O277" s="144"/>
      <c r="P277" s="144"/>
      <c r="Q277" s="144"/>
      <c r="R277" s="144"/>
    </row>
    <row r="278" spans="1:18" ht="27.75" hidden="1">
      <c r="A278" s="312"/>
      <c r="B278" s="315"/>
      <c r="C278" s="152" t="s">
        <v>61</v>
      </c>
      <c r="D278" s="132">
        <v>1</v>
      </c>
      <c r="E278" s="132"/>
      <c r="F278" s="128">
        <f t="shared" si="177"/>
        <v>1</v>
      </c>
      <c r="G278" s="132"/>
      <c r="H278" s="132"/>
      <c r="I278" s="150">
        <f t="shared" si="162"/>
        <v>0</v>
      </c>
      <c r="J278" s="133"/>
      <c r="K278" s="133"/>
      <c r="L278" s="146">
        <f t="shared" si="160"/>
        <v>0</v>
      </c>
      <c r="M278" s="144"/>
      <c r="N278" s="144"/>
      <c r="O278" s="144"/>
      <c r="P278" s="144"/>
      <c r="Q278" s="144"/>
      <c r="R278" s="144"/>
    </row>
    <row r="279" spans="1:18" ht="27.75" hidden="1">
      <c r="A279" s="312"/>
      <c r="B279" s="315"/>
      <c r="C279" s="44" t="s">
        <v>23</v>
      </c>
      <c r="D279" s="151">
        <v>6</v>
      </c>
      <c r="E279" s="151">
        <v>0</v>
      </c>
      <c r="F279" s="158">
        <f t="shared" si="177"/>
        <v>6</v>
      </c>
      <c r="G279" s="156">
        <v>0</v>
      </c>
      <c r="H279" s="156">
        <v>0</v>
      </c>
      <c r="I279" s="150">
        <f t="shared" si="162"/>
        <v>0</v>
      </c>
      <c r="J279" s="160">
        <v>0</v>
      </c>
      <c r="K279" s="160">
        <v>0</v>
      </c>
      <c r="L279" s="146">
        <f t="shared" si="160"/>
        <v>0</v>
      </c>
      <c r="M279" s="144"/>
      <c r="N279" s="144"/>
      <c r="O279" s="144"/>
      <c r="P279" s="144"/>
      <c r="Q279" s="144"/>
      <c r="R279" s="144"/>
    </row>
    <row r="280" spans="1:18" ht="27.75" hidden="1">
      <c r="A280" s="312"/>
      <c r="B280" s="315"/>
      <c r="C280" s="44" t="s">
        <v>29</v>
      </c>
      <c r="D280" s="171">
        <v>1</v>
      </c>
      <c r="E280" s="171">
        <v>0</v>
      </c>
      <c r="F280" s="172">
        <f t="shared" ref="F280" si="178">E280+D280</f>
        <v>1</v>
      </c>
      <c r="G280" s="173">
        <v>0</v>
      </c>
      <c r="H280" s="173">
        <v>0</v>
      </c>
      <c r="I280" s="172">
        <f t="shared" ref="I280" si="179">H280+G280</f>
        <v>0</v>
      </c>
      <c r="J280" s="173">
        <v>0</v>
      </c>
      <c r="K280" s="173">
        <v>0</v>
      </c>
      <c r="L280" s="172">
        <f t="shared" si="160"/>
        <v>0</v>
      </c>
      <c r="M280" s="144"/>
      <c r="N280" s="144"/>
      <c r="O280" s="144"/>
      <c r="P280" s="144"/>
      <c r="Q280" s="144"/>
      <c r="R280" s="144"/>
    </row>
    <row r="281" spans="1:18" ht="27.75" hidden="1">
      <c r="A281" s="312"/>
      <c r="B281" s="316"/>
      <c r="C281" s="44" t="s">
        <v>34</v>
      </c>
      <c r="D281" s="138">
        <v>4</v>
      </c>
      <c r="E281" s="138">
        <v>3</v>
      </c>
      <c r="F281" s="170">
        <f t="shared" ref="F281" si="180">E281+D281</f>
        <v>7</v>
      </c>
      <c r="G281" s="137">
        <v>2</v>
      </c>
      <c r="H281" s="137">
        <v>2</v>
      </c>
      <c r="I281" s="170">
        <f t="shared" ref="I281" si="181">H281+G281</f>
        <v>4</v>
      </c>
      <c r="J281" s="137">
        <v>0</v>
      </c>
      <c r="K281" s="137">
        <v>0</v>
      </c>
      <c r="L281" s="170">
        <f t="shared" si="160"/>
        <v>0</v>
      </c>
      <c r="M281" s="144"/>
      <c r="N281" s="144"/>
      <c r="O281" s="144"/>
      <c r="P281" s="144"/>
      <c r="Q281" s="144"/>
      <c r="R281" s="144"/>
    </row>
    <row r="282" spans="1:18" ht="27.75" hidden="1">
      <c r="A282" s="313"/>
      <c r="B282" s="44" t="s">
        <v>440</v>
      </c>
      <c r="C282" s="120" t="s">
        <v>440</v>
      </c>
      <c r="D282" s="122">
        <f>SUM(D272:D281)</f>
        <v>128</v>
      </c>
      <c r="E282" s="122">
        <f t="shared" ref="E282:L282" si="182">SUM(E272:E281)</f>
        <v>97</v>
      </c>
      <c r="F282" s="122">
        <f t="shared" si="182"/>
        <v>225</v>
      </c>
      <c r="G282" s="122">
        <f t="shared" si="182"/>
        <v>19</v>
      </c>
      <c r="H282" s="122">
        <f t="shared" si="182"/>
        <v>16</v>
      </c>
      <c r="I282" s="122">
        <f t="shared" si="182"/>
        <v>35</v>
      </c>
      <c r="J282" s="122">
        <f t="shared" si="182"/>
        <v>9</v>
      </c>
      <c r="K282" s="122">
        <f t="shared" si="182"/>
        <v>15</v>
      </c>
      <c r="L282" s="122">
        <f t="shared" si="182"/>
        <v>24</v>
      </c>
      <c r="M282" s="144"/>
      <c r="N282" s="144"/>
      <c r="O282" s="144"/>
      <c r="P282" s="144"/>
      <c r="Q282" s="144"/>
      <c r="R282" s="144"/>
    </row>
    <row r="283" spans="1:18" ht="27.75">
      <c r="A283" s="307" t="s">
        <v>36</v>
      </c>
      <c r="B283" s="307"/>
      <c r="C283" s="43" t="s">
        <v>4</v>
      </c>
      <c r="D283" s="130">
        <v>5</v>
      </c>
      <c r="E283" s="130">
        <v>4</v>
      </c>
      <c r="F283" s="128">
        <f t="shared" ref="F283:F288" si="183">D283+E283</f>
        <v>9</v>
      </c>
      <c r="G283" s="130">
        <v>2</v>
      </c>
      <c r="H283" s="130">
        <v>2</v>
      </c>
      <c r="I283" s="128">
        <f t="shared" ref="I283:I288" si="184">G283+H283</f>
        <v>4</v>
      </c>
      <c r="J283" s="130">
        <v>0</v>
      </c>
      <c r="K283" s="130">
        <v>0</v>
      </c>
      <c r="L283" s="129">
        <f t="shared" ref="L283:L288" si="185">J283+K283</f>
        <v>0</v>
      </c>
      <c r="M283" s="144"/>
      <c r="N283" s="144"/>
      <c r="O283" s="144"/>
      <c r="P283" s="144"/>
      <c r="Q283" s="144"/>
      <c r="R283" s="144"/>
    </row>
    <row r="284" spans="1:18" ht="27.75">
      <c r="A284" s="307"/>
      <c r="B284" s="307"/>
      <c r="C284" s="43" t="s">
        <v>27</v>
      </c>
      <c r="D284" s="130">
        <v>0</v>
      </c>
      <c r="E284" s="130"/>
      <c r="F284" s="128">
        <f t="shared" si="183"/>
        <v>0</v>
      </c>
      <c r="G284" s="130"/>
      <c r="H284" s="130"/>
      <c r="I284" s="128">
        <f t="shared" si="184"/>
        <v>0</v>
      </c>
      <c r="J284" s="130">
        <v>0</v>
      </c>
      <c r="K284" s="130">
        <v>0</v>
      </c>
      <c r="L284" s="129">
        <f t="shared" si="185"/>
        <v>0</v>
      </c>
      <c r="M284" s="144"/>
      <c r="N284" s="144"/>
      <c r="O284" s="144"/>
      <c r="P284" s="144"/>
      <c r="Q284" s="144"/>
      <c r="R284" s="144"/>
    </row>
    <row r="285" spans="1:18" ht="27.75">
      <c r="A285" s="307"/>
      <c r="B285" s="307"/>
      <c r="C285" s="43" t="s">
        <v>42</v>
      </c>
      <c r="D285" s="130">
        <v>0</v>
      </c>
      <c r="E285" s="130"/>
      <c r="F285" s="128">
        <f t="shared" si="183"/>
        <v>0</v>
      </c>
      <c r="G285" s="130"/>
      <c r="H285" s="130"/>
      <c r="I285" s="128">
        <f t="shared" si="184"/>
        <v>0</v>
      </c>
      <c r="J285" s="130"/>
      <c r="K285" s="130"/>
      <c r="L285" s="129">
        <f t="shared" si="185"/>
        <v>0</v>
      </c>
      <c r="M285" s="144"/>
      <c r="N285" s="144"/>
      <c r="O285" s="144"/>
      <c r="P285" s="144"/>
      <c r="Q285" s="144"/>
      <c r="R285" s="144"/>
    </row>
    <row r="286" spans="1:18" ht="27.75" hidden="1">
      <c r="A286" s="307"/>
      <c r="B286" s="307"/>
      <c r="C286" s="44" t="s">
        <v>5</v>
      </c>
      <c r="D286" s="151">
        <v>23</v>
      </c>
      <c r="E286" s="151">
        <v>2</v>
      </c>
      <c r="F286" s="158">
        <f t="shared" si="183"/>
        <v>25</v>
      </c>
      <c r="G286" s="156">
        <v>0</v>
      </c>
      <c r="H286" s="156">
        <v>1</v>
      </c>
      <c r="I286" s="159">
        <f t="shared" si="184"/>
        <v>1</v>
      </c>
      <c r="J286" s="160">
        <v>1</v>
      </c>
      <c r="K286" s="160">
        <v>0</v>
      </c>
      <c r="L286" s="159">
        <f t="shared" si="185"/>
        <v>1</v>
      </c>
      <c r="M286" s="144"/>
      <c r="N286" s="144"/>
      <c r="O286" s="144"/>
      <c r="P286" s="144"/>
      <c r="Q286" s="144"/>
      <c r="R286" s="144"/>
    </row>
    <row r="287" spans="1:18" ht="27.75" hidden="1">
      <c r="A287" s="307"/>
      <c r="B287" s="307"/>
      <c r="C287" s="44" t="s">
        <v>23</v>
      </c>
      <c r="D287" s="151">
        <v>3</v>
      </c>
      <c r="E287" s="151">
        <v>0</v>
      </c>
      <c r="F287" s="158">
        <f t="shared" si="183"/>
        <v>3</v>
      </c>
      <c r="G287" s="156">
        <v>0</v>
      </c>
      <c r="H287" s="156">
        <v>0</v>
      </c>
      <c r="I287" s="159">
        <f t="shared" si="184"/>
        <v>0</v>
      </c>
      <c r="J287" s="160">
        <v>0</v>
      </c>
      <c r="K287" s="160">
        <v>0</v>
      </c>
      <c r="L287" s="159">
        <f t="shared" si="185"/>
        <v>0</v>
      </c>
      <c r="M287" s="144"/>
      <c r="N287" s="144"/>
      <c r="O287" s="144"/>
      <c r="P287" s="144"/>
      <c r="Q287" s="144"/>
      <c r="R287" s="144"/>
    </row>
    <row r="288" spans="1:18" ht="27.75" hidden="1">
      <c r="A288" s="307"/>
      <c r="B288" s="307"/>
      <c r="C288" s="44" t="s">
        <v>6</v>
      </c>
      <c r="D288" s="165">
        <v>9</v>
      </c>
      <c r="E288" s="165">
        <v>5</v>
      </c>
      <c r="F288" s="166">
        <f t="shared" si="183"/>
        <v>14</v>
      </c>
      <c r="G288" s="165">
        <v>1</v>
      </c>
      <c r="H288" s="165">
        <v>0</v>
      </c>
      <c r="I288" s="166">
        <f t="shared" si="184"/>
        <v>1</v>
      </c>
      <c r="J288" s="165">
        <v>0</v>
      </c>
      <c r="K288" s="165">
        <v>1</v>
      </c>
      <c r="L288" s="166">
        <f t="shared" si="185"/>
        <v>1</v>
      </c>
      <c r="M288" s="144"/>
      <c r="N288" s="144"/>
      <c r="O288" s="144"/>
      <c r="P288" s="144"/>
      <c r="Q288" s="144"/>
      <c r="R288" s="144"/>
    </row>
    <row r="289" spans="1:18" ht="27.75" hidden="1">
      <c r="A289" s="307"/>
      <c r="B289" s="307"/>
      <c r="C289" s="44" t="s">
        <v>7</v>
      </c>
      <c r="D289" s="171">
        <v>3</v>
      </c>
      <c r="E289" s="171">
        <v>0</v>
      </c>
      <c r="F289" s="172">
        <f t="shared" ref="F289" si="186">E289+D289</f>
        <v>3</v>
      </c>
      <c r="G289" s="173">
        <v>0</v>
      </c>
      <c r="H289" s="173">
        <v>0</v>
      </c>
      <c r="I289" s="172">
        <f t="shared" ref="I289" si="187">H289+G289</f>
        <v>0</v>
      </c>
      <c r="J289" s="173">
        <v>0</v>
      </c>
      <c r="K289" s="173">
        <v>0</v>
      </c>
      <c r="L289" s="172">
        <f t="shared" ref="L289" si="188">K289+J289</f>
        <v>0</v>
      </c>
      <c r="M289" s="144"/>
      <c r="N289" s="144"/>
      <c r="O289" s="144"/>
      <c r="P289" s="144"/>
      <c r="Q289" s="144"/>
      <c r="R289" s="144"/>
    </row>
    <row r="290" spans="1:18" ht="27.75" hidden="1">
      <c r="A290" s="307"/>
      <c r="B290" s="307"/>
      <c r="C290" s="44" t="s">
        <v>8</v>
      </c>
      <c r="D290" s="138">
        <v>6</v>
      </c>
      <c r="E290" s="138">
        <v>3</v>
      </c>
      <c r="F290" s="170">
        <f t="shared" ref="F290" si="189">E290+D290</f>
        <v>9</v>
      </c>
      <c r="G290" s="137">
        <v>5</v>
      </c>
      <c r="H290" s="137">
        <v>2</v>
      </c>
      <c r="I290" s="170">
        <f t="shared" ref="I290" si="190">H290+G290</f>
        <v>7</v>
      </c>
      <c r="J290" s="137">
        <v>0</v>
      </c>
      <c r="K290" s="137">
        <v>0</v>
      </c>
      <c r="L290" s="170">
        <f t="shared" si="160"/>
        <v>0</v>
      </c>
      <c r="M290" s="144"/>
      <c r="N290" s="144"/>
      <c r="O290" s="144"/>
      <c r="P290" s="144"/>
      <c r="Q290" s="144"/>
      <c r="R290" s="144"/>
    </row>
    <row r="291" spans="1:18" ht="27.75" hidden="1">
      <c r="A291" s="307"/>
      <c r="B291" s="307"/>
      <c r="C291" s="120" t="s">
        <v>440</v>
      </c>
      <c r="D291" s="122">
        <f>SUM(D283:D290)</f>
        <v>49</v>
      </c>
      <c r="E291" s="122">
        <f t="shared" ref="E291:L291" si="191">SUM(E283:E290)</f>
        <v>14</v>
      </c>
      <c r="F291" s="122">
        <f t="shared" si="191"/>
        <v>63</v>
      </c>
      <c r="G291" s="122">
        <f t="shared" si="191"/>
        <v>8</v>
      </c>
      <c r="H291" s="122">
        <f t="shared" si="191"/>
        <v>5</v>
      </c>
      <c r="I291" s="122">
        <f t="shared" si="191"/>
        <v>13</v>
      </c>
      <c r="J291" s="122">
        <f t="shared" si="191"/>
        <v>1</v>
      </c>
      <c r="K291" s="122">
        <f t="shared" si="191"/>
        <v>1</v>
      </c>
      <c r="L291" s="122">
        <f t="shared" si="191"/>
        <v>2</v>
      </c>
      <c r="M291" s="144"/>
      <c r="N291" s="144"/>
      <c r="O291" s="144"/>
      <c r="P291" s="144"/>
      <c r="Q291" s="144"/>
      <c r="R291" s="144"/>
    </row>
    <row r="292" spans="1:18" ht="27.75">
      <c r="A292" s="234" t="s">
        <v>417</v>
      </c>
      <c r="B292" s="307" t="s">
        <v>228</v>
      </c>
      <c r="C292" s="43" t="s">
        <v>4</v>
      </c>
      <c r="D292" s="130">
        <v>10</v>
      </c>
      <c r="E292" s="130">
        <v>19</v>
      </c>
      <c r="F292" s="128">
        <f t="shared" ref="F292:F294" si="192">D292+E292</f>
        <v>29</v>
      </c>
      <c r="G292" s="130">
        <v>2</v>
      </c>
      <c r="H292" s="131">
        <v>7</v>
      </c>
      <c r="I292" s="128">
        <f t="shared" ref="I292:I294" si="193">G292+H292</f>
        <v>9</v>
      </c>
      <c r="J292" s="130">
        <v>0</v>
      </c>
      <c r="K292" s="130">
        <v>2</v>
      </c>
      <c r="L292" s="129">
        <f t="shared" ref="L292:L294" si="194">J292+K292</f>
        <v>2</v>
      </c>
      <c r="M292" s="144"/>
      <c r="N292" s="144"/>
      <c r="O292" s="144"/>
      <c r="P292" s="144"/>
      <c r="Q292" s="144"/>
      <c r="R292" s="144"/>
    </row>
    <row r="293" spans="1:18" ht="27.75" hidden="1">
      <c r="A293" s="234"/>
      <c r="B293" s="307"/>
      <c r="C293" s="43" t="s">
        <v>5</v>
      </c>
      <c r="D293" s="151">
        <v>4</v>
      </c>
      <c r="E293" s="151">
        <v>9</v>
      </c>
      <c r="F293" s="158">
        <f t="shared" si="192"/>
        <v>13</v>
      </c>
      <c r="G293" s="156">
        <v>0</v>
      </c>
      <c r="H293" s="156">
        <v>0</v>
      </c>
      <c r="I293" s="159">
        <f t="shared" si="193"/>
        <v>0</v>
      </c>
      <c r="J293" s="160">
        <v>1</v>
      </c>
      <c r="K293" s="160">
        <v>0</v>
      </c>
      <c r="L293" s="159">
        <f t="shared" si="194"/>
        <v>1</v>
      </c>
      <c r="M293" s="144"/>
      <c r="N293" s="144"/>
      <c r="O293" s="144"/>
      <c r="P293" s="144"/>
      <c r="Q293" s="144"/>
      <c r="R293" s="144"/>
    </row>
    <row r="294" spans="1:18" ht="27.75" hidden="1">
      <c r="A294" s="234"/>
      <c r="B294" s="307"/>
      <c r="C294" s="43" t="s">
        <v>6</v>
      </c>
      <c r="D294" s="165">
        <v>8</v>
      </c>
      <c r="E294" s="165">
        <v>50</v>
      </c>
      <c r="F294" s="166">
        <f t="shared" si="192"/>
        <v>58</v>
      </c>
      <c r="G294" s="165">
        <v>0</v>
      </c>
      <c r="H294" s="165">
        <v>9</v>
      </c>
      <c r="I294" s="166">
        <f t="shared" si="193"/>
        <v>9</v>
      </c>
      <c r="J294" s="165">
        <v>0</v>
      </c>
      <c r="K294" s="165">
        <v>1</v>
      </c>
      <c r="L294" s="166">
        <f t="shared" si="194"/>
        <v>1</v>
      </c>
      <c r="M294" s="144"/>
      <c r="N294" s="144"/>
      <c r="O294" s="144"/>
      <c r="P294" s="144"/>
      <c r="Q294" s="144"/>
      <c r="R294" s="144"/>
    </row>
    <row r="295" spans="1:18" ht="27.75" hidden="1">
      <c r="A295" s="234"/>
      <c r="B295" s="307"/>
      <c r="C295" s="43" t="s">
        <v>7</v>
      </c>
      <c r="D295" s="171">
        <v>2</v>
      </c>
      <c r="E295" s="171">
        <v>21</v>
      </c>
      <c r="F295" s="172">
        <f t="shared" ref="F295" si="195">E295+D295</f>
        <v>23</v>
      </c>
      <c r="G295" s="173">
        <v>0</v>
      </c>
      <c r="H295" s="173">
        <v>1</v>
      </c>
      <c r="I295" s="172">
        <f t="shared" ref="I295" si="196">H295+G295</f>
        <v>1</v>
      </c>
      <c r="J295" s="173">
        <v>2</v>
      </c>
      <c r="K295" s="173">
        <v>6</v>
      </c>
      <c r="L295" s="172">
        <f t="shared" ref="L295" si="197">K295+J295</f>
        <v>8</v>
      </c>
      <c r="M295" s="144"/>
      <c r="N295" s="144"/>
      <c r="O295" s="144"/>
      <c r="P295" s="144"/>
      <c r="Q295" s="144"/>
      <c r="R295" s="144"/>
    </row>
    <row r="296" spans="1:18" ht="27.75" hidden="1">
      <c r="A296" s="234"/>
      <c r="B296" s="307"/>
      <c r="C296" s="43" t="s">
        <v>8</v>
      </c>
      <c r="D296" s="138">
        <v>13</v>
      </c>
      <c r="E296" s="138">
        <v>11</v>
      </c>
      <c r="F296" s="170">
        <f t="shared" ref="F296" si="198">E296+D296</f>
        <v>24</v>
      </c>
      <c r="G296" s="137">
        <v>5</v>
      </c>
      <c r="H296" s="137">
        <v>1</v>
      </c>
      <c r="I296" s="170">
        <f t="shared" ref="I296" si="199">H296+G296</f>
        <v>6</v>
      </c>
      <c r="J296" s="137">
        <v>1</v>
      </c>
      <c r="K296" s="137">
        <v>0</v>
      </c>
      <c r="L296" s="170">
        <f t="shared" si="160"/>
        <v>1</v>
      </c>
      <c r="M296" s="144"/>
      <c r="N296" s="144"/>
      <c r="O296" s="144"/>
      <c r="P296" s="144"/>
      <c r="Q296" s="144"/>
      <c r="R296" s="144"/>
    </row>
    <row r="297" spans="1:18" ht="27.75">
      <c r="A297" s="234"/>
      <c r="B297" s="317" t="s">
        <v>443</v>
      </c>
      <c r="C297" s="43" t="s">
        <v>22</v>
      </c>
      <c r="D297" s="132">
        <v>3</v>
      </c>
      <c r="E297" s="132">
        <v>7</v>
      </c>
      <c r="F297" s="128">
        <f t="shared" ref="F297:F299" si="200">D297+E297</f>
        <v>10</v>
      </c>
      <c r="G297" s="132">
        <v>1</v>
      </c>
      <c r="H297" s="132">
        <v>2</v>
      </c>
      <c r="I297" s="128">
        <f>G297+H297</f>
        <v>3</v>
      </c>
      <c r="J297" s="133">
        <v>0</v>
      </c>
      <c r="K297" s="133">
        <v>0</v>
      </c>
      <c r="L297" s="129">
        <f>J297+K297</f>
        <v>0</v>
      </c>
      <c r="M297" s="144"/>
      <c r="N297" s="144"/>
      <c r="O297" s="144"/>
      <c r="P297" s="144"/>
      <c r="Q297" s="144"/>
      <c r="R297" s="144"/>
    </row>
    <row r="298" spans="1:18" ht="27.75" hidden="1">
      <c r="A298" s="234"/>
      <c r="B298" s="318"/>
      <c r="C298" s="43" t="s">
        <v>28</v>
      </c>
      <c r="D298" s="151">
        <v>5</v>
      </c>
      <c r="E298" s="151">
        <v>0</v>
      </c>
      <c r="F298" s="158">
        <f t="shared" si="200"/>
        <v>5</v>
      </c>
      <c r="G298" s="156">
        <v>0</v>
      </c>
      <c r="H298" s="156">
        <v>0</v>
      </c>
      <c r="I298" s="159">
        <f t="shared" ref="I298:I299" si="201">G298+H298</f>
        <v>0</v>
      </c>
      <c r="J298" s="160">
        <v>0</v>
      </c>
      <c r="K298" s="160">
        <v>0</v>
      </c>
      <c r="L298" s="159">
        <f t="shared" ref="L298:L299" si="202">J298+K298</f>
        <v>0</v>
      </c>
      <c r="M298" s="144"/>
      <c r="N298" s="144"/>
      <c r="O298" s="144"/>
      <c r="P298" s="144"/>
      <c r="Q298" s="144"/>
      <c r="R298" s="144"/>
    </row>
    <row r="299" spans="1:18" ht="27.75" hidden="1">
      <c r="A299" s="234"/>
      <c r="B299" s="318"/>
      <c r="C299" s="43" t="s">
        <v>38</v>
      </c>
      <c r="D299" s="165">
        <v>3</v>
      </c>
      <c r="E299" s="165">
        <v>9</v>
      </c>
      <c r="F299" s="166">
        <f t="shared" si="200"/>
        <v>12</v>
      </c>
      <c r="G299" s="165">
        <v>0</v>
      </c>
      <c r="H299" s="165">
        <v>2</v>
      </c>
      <c r="I299" s="166">
        <f t="shared" si="201"/>
        <v>2</v>
      </c>
      <c r="J299" s="165">
        <v>0</v>
      </c>
      <c r="K299" s="165">
        <v>0</v>
      </c>
      <c r="L299" s="166">
        <f t="shared" si="202"/>
        <v>0</v>
      </c>
      <c r="M299" s="144"/>
      <c r="N299" s="144"/>
      <c r="O299" s="144"/>
      <c r="P299" s="144"/>
      <c r="Q299" s="144"/>
      <c r="R299" s="144"/>
    </row>
    <row r="300" spans="1:18" ht="27.75" hidden="1">
      <c r="A300" s="234"/>
      <c r="B300" s="318"/>
      <c r="C300" s="43" t="s">
        <v>29</v>
      </c>
      <c r="D300" s="171">
        <v>0</v>
      </c>
      <c r="E300" s="171">
        <v>2</v>
      </c>
      <c r="F300" s="172">
        <f t="shared" ref="F300" si="203">E300+D300</f>
        <v>2</v>
      </c>
      <c r="G300" s="173">
        <v>0</v>
      </c>
      <c r="H300" s="173">
        <v>0</v>
      </c>
      <c r="I300" s="172">
        <f t="shared" ref="I300" si="204">H300+G300</f>
        <v>0</v>
      </c>
      <c r="J300" s="173">
        <v>0</v>
      </c>
      <c r="K300" s="173">
        <v>0</v>
      </c>
      <c r="L300" s="172">
        <f t="shared" ref="L300" si="205">K300+J300</f>
        <v>0</v>
      </c>
      <c r="M300" s="144"/>
      <c r="N300" s="144"/>
      <c r="O300" s="144"/>
      <c r="P300" s="144"/>
      <c r="Q300" s="144"/>
      <c r="R300" s="144"/>
    </row>
    <row r="301" spans="1:18" ht="27.75" hidden="1">
      <c r="A301" s="234"/>
      <c r="B301" s="319"/>
      <c r="C301" s="43" t="s">
        <v>24</v>
      </c>
      <c r="D301" s="138">
        <v>6</v>
      </c>
      <c r="E301" s="138">
        <v>3</v>
      </c>
      <c r="F301" s="170">
        <f t="shared" ref="F301" si="206">E301+D301</f>
        <v>9</v>
      </c>
      <c r="G301" s="137">
        <v>4</v>
      </c>
      <c r="H301" s="137">
        <v>3</v>
      </c>
      <c r="I301" s="170">
        <f t="shared" ref="I301" si="207">H301+G301</f>
        <v>7</v>
      </c>
      <c r="J301" s="137">
        <v>0</v>
      </c>
      <c r="K301" s="137">
        <v>0</v>
      </c>
      <c r="L301" s="170">
        <f t="shared" si="160"/>
        <v>0</v>
      </c>
      <c r="M301" s="144"/>
      <c r="N301" s="144"/>
      <c r="O301" s="144"/>
      <c r="P301" s="144"/>
      <c r="Q301" s="144"/>
      <c r="R301" s="144"/>
    </row>
    <row r="302" spans="1:18" ht="27.75">
      <c r="A302" s="234"/>
      <c r="B302" s="307" t="s">
        <v>229</v>
      </c>
      <c r="C302" s="43" t="s">
        <v>27</v>
      </c>
      <c r="D302" s="130">
        <v>1</v>
      </c>
      <c r="E302" s="130">
        <v>3</v>
      </c>
      <c r="F302" s="128">
        <f t="shared" ref="F302" si="208">D302+E302</f>
        <v>4</v>
      </c>
      <c r="G302" s="130">
        <v>1</v>
      </c>
      <c r="H302" s="130">
        <v>2</v>
      </c>
      <c r="I302" s="128">
        <f t="shared" si="162"/>
        <v>3</v>
      </c>
      <c r="J302" s="130">
        <v>0</v>
      </c>
      <c r="K302" s="130">
        <v>0</v>
      </c>
      <c r="L302" s="146">
        <f t="shared" si="160"/>
        <v>0</v>
      </c>
      <c r="M302" s="144"/>
      <c r="N302" s="144"/>
      <c r="O302" s="144"/>
      <c r="P302" s="144"/>
      <c r="Q302" s="144"/>
      <c r="R302" s="144"/>
    </row>
    <row r="303" spans="1:18" ht="27.75" hidden="1">
      <c r="A303" s="234"/>
      <c r="B303" s="307"/>
      <c r="C303" s="152" t="s">
        <v>29</v>
      </c>
      <c r="D303" s="171">
        <v>0</v>
      </c>
      <c r="E303" s="171">
        <v>0</v>
      </c>
      <c r="F303" s="172">
        <f t="shared" ref="F303" si="209">E303+D303</f>
        <v>0</v>
      </c>
      <c r="G303" s="173">
        <v>2</v>
      </c>
      <c r="H303" s="173">
        <v>0</v>
      </c>
      <c r="I303" s="172">
        <f t="shared" ref="I303" si="210">H303+G303</f>
        <v>2</v>
      </c>
      <c r="J303" s="173">
        <v>0</v>
      </c>
      <c r="K303" s="173">
        <v>0</v>
      </c>
      <c r="L303" s="172">
        <f t="shared" si="160"/>
        <v>0</v>
      </c>
      <c r="M303" s="144"/>
      <c r="N303" s="144"/>
      <c r="O303" s="144"/>
      <c r="P303" s="144"/>
      <c r="Q303" s="144"/>
      <c r="R303" s="144"/>
    </row>
    <row r="304" spans="1:18" ht="27.75" hidden="1">
      <c r="A304" s="234"/>
      <c r="B304" s="307"/>
      <c r="C304" s="43" t="s">
        <v>34</v>
      </c>
      <c r="D304" s="138">
        <v>7</v>
      </c>
      <c r="E304" s="138">
        <v>3</v>
      </c>
      <c r="F304" s="170">
        <f t="shared" ref="F304" si="211">E304+D304</f>
        <v>10</v>
      </c>
      <c r="G304" s="137">
        <v>5</v>
      </c>
      <c r="H304" s="137">
        <v>3</v>
      </c>
      <c r="I304" s="170">
        <f t="shared" ref="I304" si="212">H304+G304</f>
        <v>8</v>
      </c>
      <c r="J304" s="137">
        <v>0</v>
      </c>
      <c r="K304" s="137">
        <v>0</v>
      </c>
      <c r="L304" s="170">
        <f t="shared" si="160"/>
        <v>0</v>
      </c>
      <c r="M304" s="144"/>
      <c r="N304" s="144"/>
      <c r="O304" s="144"/>
      <c r="P304" s="144"/>
      <c r="Q304" s="144"/>
      <c r="R304" s="144"/>
    </row>
    <row r="305" spans="1:18" ht="27.75">
      <c r="A305" s="234"/>
      <c r="B305" s="43" t="s">
        <v>425</v>
      </c>
      <c r="C305" s="43" t="s">
        <v>42</v>
      </c>
      <c r="D305" s="132">
        <v>1</v>
      </c>
      <c r="E305" s="132">
        <v>3</v>
      </c>
      <c r="F305" s="128">
        <f t="shared" ref="F305" si="213">D305+E305</f>
        <v>4</v>
      </c>
      <c r="G305" s="132"/>
      <c r="H305" s="132">
        <v>2</v>
      </c>
      <c r="I305" s="128">
        <f t="shared" si="162"/>
        <v>2</v>
      </c>
      <c r="J305" s="132">
        <v>0</v>
      </c>
      <c r="K305" s="132">
        <v>0</v>
      </c>
      <c r="L305" s="129">
        <f t="shared" ref="L305" si="214">J305+K305</f>
        <v>0</v>
      </c>
      <c r="M305" s="144"/>
      <c r="N305" s="144"/>
      <c r="O305" s="144"/>
      <c r="P305" s="144"/>
      <c r="Q305" s="144"/>
      <c r="R305" s="144"/>
    </row>
    <row r="306" spans="1:18" ht="27.75" hidden="1">
      <c r="A306" s="234"/>
      <c r="B306" s="43"/>
      <c r="C306" s="120" t="s">
        <v>440</v>
      </c>
      <c r="D306" s="122">
        <f>SUM(D292:D305)</f>
        <v>63</v>
      </c>
      <c r="E306" s="122">
        <f t="shared" ref="E306:L306" si="215">SUM(E292:E305)</f>
        <v>140</v>
      </c>
      <c r="F306" s="122">
        <f t="shared" si="215"/>
        <v>203</v>
      </c>
      <c r="G306" s="122">
        <f t="shared" si="215"/>
        <v>20</v>
      </c>
      <c r="H306" s="122">
        <f t="shared" si="215"/>
        <v>32</v>
      </c>
      <c r="I306" s="122">
        <f t="shared" si="215"/>
        <v>52</v>
      </c>
      <c r="J306" s="122">
        <f t="shared" si="215"/>
        <v>4</v>
      </c>
      <c r="K306" s="122">
        <f t="shared" si="215"/>
        <v>9</v>
      </c>
      <c r="L306" s="122">
        <f t="shared" si="215"/>
        <v>13</v>
      </c>
      <c r="M306" s="144"/>
      <c r="N306" s="144"/>
      <c r="O306" s="144"/>
      <c r="P306" s="144"/>
      <c r="Q306" s="144"/>
      <c r="R306" s="144"/>
    </row>
    <row r="307" spans="1:18" ht="27.75">
      <c r="A307" s="307" t="s">
        <v>43</v>
      </c>
      <c r="B307" s="307"/>
      <c r="C307" s="43" t="s">
        <v>4</v>
      </c>
      <c r="D307" s="130">
        <v>10</v>
      </c>
      <c r="E307" s="130">
        <v>4</v>
      </c>
      <c r="F307" s="128">
        <f t="shared" ref="F307:F308" si="216">D307+E307</f>
        <v>14</v>
      </c>
      <c r="G307" s="130">
        <v>6</v>
      </c>
      <c r="H307" s="130">
        <v>2</v>
      </c>
      <c r="I307" s="128">
        <f t="shared" ref="I307:I308" si="217">G307+H307</f>
        <v>8</v>
      </c>
      <c r="J307" s="130">
        <v>1</v>
      </c>
      <c r="K307" s="130">
        <v>0</v>
      </c>
      <c r="L307" s="129">
        <f t="shared" ref="L307:L308" si="218">J307+K307</f>
        <v>1</v>
      </c>
      <c r="M307" s="144"/>
      <c r="N307" s="144"/>
      <c r="O307" s="144"/>
      <c r="P307" s="144"/>
      <c r="Q307" s="144"/>
      <c r="R307" s="144"/>
    </row>
    <row r="308" spans="1:18" ht="27.75" hidden="1">
      <c r="A308" s="307"/>
      <c r="B308" s="307"/>
      <c r="C308" s="44" t="s">
        <v>5</v>
      </c>
      <c r="D308" s="151">
        <v>16</v>
      </c>
      <c r="E308" s="151">
        <v>4</v>
      </c>
      <c r="F308" s="158">
        <f t="shared" si="216"/>
        <v>20</v>
      </c>
      <c r="G308" s="156">
        <v>0</v>
      </c>
      <c r="H308" s="156">
        <v>0</v>
      </c>
      <c r="I308" s="159">
        <f t="shared" si="217"/>
        <v>0</v>
      </c>
      <c r="J308" s="160">
        <v>0</v>
      </c>
      <c r="K308" s="160">
        <v>0</v>
      </c>
      <c r="L308" s="159">
        <f t="shared" si="218"/>
        <v>0</v>
      </c>
      <c r="M308" s="144"/>
      <c r="N308" s="144"/>
      <c r="O308" s="144"/>
      <c r="P308" s="144"/>
      <c r="Q308" s="144"/>
      <c r="R308" s="144"/>
    </row>
    <row r="309" spans="1:18" ht="27.75" hidden="1">
      <c r="A309" s="307"/>
      <c r="B309" s="307"/>
      <c r="C309" s="120" t="s">
        <v>440</v>
      </c>
      <c r="D309" s="122">
        <f>SUM(D307:D308)</f>
        <v>26</v>
      </c>
      <c r="E309" s="122">
        <f t="shared" ref="E309:L309" si="219">SUM(E307:E308)</f>
        <v>8</v>
      </c>
      <c r="F309" s="122">
        <f t="shared" si="219"/>
        <v>34</v>
      </c>
      <c r="G309" s="122">
        <f t="shared" si="219"/>
        <v>6</v>
      </c>
      <c r="H309" s="122">
        <f t="shared" si="219"/>
        <v>2</v>
      </c>
      <c r="I309" s="122">
        <f t="shared" si="219"/>
        <v>8</v>
      </c>
      <c r="J309" s="122">
        <f t="shared" si="219"/>
        <v>1</v>
      </c>
      <c r="K309" s="122">
        <f t="shared" si="219"/>
        <v>0</v>
      </c>
      <c r="L309" s="122">
        <f t="shared" si="219"/>
        <v>1</v>
      </c>
      <c r="M309" s="144"/>
      <c r="N309" s="144"/>
      <c r="O309" s="144"/>
      <c r="P309" s="144"/>
      <c r="Q309" s="144"/>
      <c r="R309" s="144"/>
    </row>
    <row r="310" spans="1:18" ht="27.75">
      <c r="A310" s="307" t="s">
        <v>44</v>
      </c>
      <c r="B310" s="307"/>
      <c r="C310" s="43" t="s">
        <v>4</v>
      </c>
      <c r="D310" s="130">
        <v>23</v>
      </c>
      <c r="E310" s="130">
        <v>6</v>
      </c>
      <c r="F310" s="128">
        <f t="shared" ref="F310" si="220">D310+E310</f>
        <v>29</v>
      </c>
      <c r="G310" s="130">
        <v>5</v>
      </c>
      <c r="H310" s="130">
        <v>3</v>
      </c>
      <c r="I310" s="128">
        <f t="shared" ref="I310:I311" si="221">G310+H310</f>
        <v>8</v>
      </c>
      <c r="J310" s="130">
        <v>1</v>
      </c>
      <c r="K310" s="130">
        <v>0</v>
      </c>
      <c r="L310" s="129">
        <f t="shared" ref="L310:L311" si="222">J310+K310</f>
        <v>1</v>
      </c>
      <c r="M310" s="144"/>
      <c r="N310" s="144"/>
      <c r="O310" s="144"/>
      <c r="P310" s="144"/>
      <c r="Q310" s="144"/>
      <c r="R310" s="144"/>
    </row>
    <row r="311" spans="1:18" ht="27.75" hidden="1">
      <c r="A311" s="309" t="s">
        <v>429</v>
      </c>
      <c r="B311" s="310"/>
      <c r="C311" s="154" t="s">
        <v>28</v>
      </c>
      <c r="D311" s="151">
        <v>0</v>
      </c>
      <c r="E311" s="151">
        <v>0</v>
      </c>
      <c r="F311" s="158">
        <f>D311+E311</f>
        <v>0</v>
      </c>
      <c r="G311" s="156">
        <v>1</v>
      </c>
      <c r="H311" s="156">
        <v>0</v>
      </c>
      <c r="I311" s="159">
        <f t="shared" si="221"/>
        <v>1</v>
      </c>
      <c r="J311" s="160">
        <v>0</v>
      </c>
      <c r="K311" s="160">
        <v>0</v>
      </c>
      <c r="L311" s="159">
        <f t="shared" si="222"/>
        <v>0</v>
      </c>
      <c r="M311" s="144"/>
      <c r="N311" s="144"/>
      <c r="O311" s="144"/>
      <c r="P311" s="144"/>
      <c r="Q311" s="144"/>
      <c r="R311" s="144"/>
    </row>
    <row r="312" spans="1:18" ht="27.75" hidden="1">
      <c r="A312" s="307" t="s">
        <v>45</v>
      </c>
      <c r="B312" s="307"/>
      <c r="C312" s="44" t="s">
        <v>7</v>
      </c>
      <c r="D312" s="171">
        <v>1</v>
      </c>
      <c r="E312" s="171">
        <v>0</v>
      </c>
      <c r="F312" s="172">
        <f t="shared" ref="F312" si="223">E312+D312</f>
        <v>1</v>
      </c>
      <c r="G312" s="173">
        <v>0</v>
      </c>
      <c r="H312" s="173">
        <v>0</v>
      </c>
      <c r="I312" s="172">
        <f t="shared" ref="I312" si="224">H312+G312</f>
        <v>0</v>
      </c>
      <c r="J312" s="173">
        <v>0</v>
      </c>
      <c r="K312" s="173">
        <v>0</v>
      </c>
      <c r="L312" s="172">
        <f t="shared" ref="L312" si="225">K312+J312</f>
        <v>0</v>
      </c>
      <c r="M312" s="144"/>
      <c r="N312" s="144"/>
      <c r="O312" s="144"/>
      <c r="P312" s="144"/>
      <c r="Q312" s="144"/>
      <c r="R312" s="144"/>
    </row>
    <row r="313" spans="1:18" ht="27.75" hidden="1">
      <c r="A313" s="307" t="s">
        <v>46</v>
      </c>
      <c r="B313" s="307"/>
      <c r="C313" s="44" t="s">
        <v>5</v>
      </c>
      <c r="D313" s="151">
        <v>8</v>
      </c>
      <c r="E313" s="151">
        <v>11</v>
      </c>
      <c r="F313" s="158">
        <f t="shared" ref="F313:F314" si="226">D313+E313</f>
        <v>19</v>
      </c>
      <c r="G313" s="156">
        <v>0</v>
      </c>
      <c r="H313" s="156">
        <v>0</v>
      </c>
      <c r="I313" s="159">
        <f t="shared" si="162"/>
        <v>0</v>
      </c>
      <c r="J313" s="160">
        <v>0</v>
      </c>
      <c r="K313" s="160">
        <v>0</v>
      </c>
      <c r="L313" s="159">
        <f t="shared" ref="L313:L314" si="227">J313+K313</f>
        <v>0</v>
      </c>
      <c r="M313" s="144"/>
      <c r="N313" s="144"/>
      <c r="O313" s="144"/>
      <c r="P313" s="144"/>
      <c r="Q313" s="144"/>
      <c r="R313" s="144"/>
    </row>
    <row r="314" spans="1:18" ht="27.75" hidden="1">
      <c r="A314" s="307"/>
      <c r="B314" s="307"/>
      <c r="C314" s="44" t="s">
        <v>6</v>
      </c>
      <c r="D314" s="165">
        <v>7</v>
      </c>
      <c r="E314" s="165">
        <v>18</v>
      </c>
      <c r="F314" s="166">
        <f t="shared" si="226"/>
        <v>25</v>
      </c>
      <c r="G314" s="165">
        <v>1</v>
      </c>
      <c r="H314" s="165">
        <v>2</v>
      </c>
      <c r="I314" s="166">
        <f t="shared" si="162"/>
        <v>3</v>
      </c>
      <c r="J314" s="165">
        <v>0</v>
      </c>
      <c r="K314" s="165">
        <v>1</v>
      </c>
      <c r="L314" s="166">
        <f t="shared" si="227"/>
        <v>1</v>
      </c>
      <c r="M314" s="144"/>
      <c r="N314" s="144"/>
      <c r="O314" s="144"/>
      <c r="P314" s="144"/>
      <c r="Q314" s="144"/>
      <c r="R314" s="144"/>
    </row>
    <row r="315" spans="1:18" ht="27.75" hidden="1">
      <c r="A315" s="307"/>
      <c r="B315" s="307"/>
      <c r="C315" s="44" t="s">
        <v>7</v>
      </c>
      <c r="D315" s="171">
        <v>1</v>
      </c>
      <c r="E315" s="171">
        <v>4</v>
      </c>
      <c r="F315" s="172">
        <f t="shared" ref="F315" si="228">E315+D315</f>
        <v>5</v>
      </c>
      <c r="G315" s="173">
        <v>0</v>
      </c>
      <c r="H315" s="173">
        <v>0</v>
      </c>
      <c r="I315" s="172">
        <f t="shared" ref="I315" si="229">H315+G315</f>
        <v>0</v>
      </c>
      <c r="J315" s="173">
        <v>0</v>
      </c>
      <c r="K315" s="173">
        <v>0</v>
      </c>
      <c r="L315" s="172">
        <f t="shared" ref="L315" si="230">K315+J315</f>
        <v>0</v>
      </c>
      <c r="M315" s="144"/>
      <c r="N315" s="144"/>
      <c r="O315" s="144"/>
      <c r="P315" s="144"/>
      <c r="Q315" s="144"/>
      <c r="R315" s="144"/>
    </row>
    <row r="316" spans="1:18" ht="27.75" hidden="1">
      <c r="A316" s="307"/>
      <c r="B316" s="307"/>
      <c r="C316" s="44" t="s">
        <v>8</v>
      </c>
      <c r="D316" s="138">
        <v>3</v>
      </c>
      <c r="E316" s="138">
        <v>0</v>
      </c>
      <c r="F316" s="170">
        <f t="shared" ref="F316" si="231">E316+D316</f>
        <v>3</v>
      </c>
      <c r="G316" s="137">
        <v>0</v>
      </c>
      <c r="H316" s="137">
        <v>0</v>
      </c>
      <c r="I316" s="170">
        <f t="shared" ref="I316" si="232">H316+G316</f>
        <v>0</v>
      </c>
      <c r="J316" s="137">
        <v>0</v>
      </c>
      <c r="K316" s="137">
        <v>0</v>
      </c>
      <c r="L316" s="170">
        <f t="shared" si="160"/>
        <v>0</v>
      </c>
      <c r="M316" s="144"/>
      <c r="N316" s="144"/>
      <c r="O316" s="144"/>
      <c r="P316" s="144"/>
      <c r="Q316" s="144"/>
      <c r="R316" s="144"/>
    </row>
    <row r="317" spans="1:18" ht="27.75" hidden="1">
      <c r="A317" s="307"/>
      <c r="B317" s="307"/>
      <c r="C317" s="120" t="s">
        <v>440</v>
      </c>
      <c r="D317" s="122">
        <f>SUM(D313:D316)</f>
        <v>19</v>
      </c>
      <c r="E317" s="122">
        <f t="shared" ref="E317:L317" si="233">SUM(E313:E316)</f>
        <v>33</v>
      </c>
      <c r="F317" s="122">
        <f t="shared" si="233"/>
        <v>52</v>
      </c>
      <c r="G317" s="122">
        <f t="shared" si="233"/>
        <v>1</v>
      </c>
      <c r="H317" s="122">
        <f t="shared" si="233"/>
        <v>2</v>
      </c>
      <c r="I317" s="122">
        <f t="shared" si="233"/>
        <v>3</v>
      </c>
      <c r="J317" s="122">
        <f t="shared" si="233"/>
        <v>0</v>
      </c>
      <c r="K317" s="122">
        <f t="shared" si="233"/>
        <v>1</v>
      </c>
      <c r="L317" s="122">
        <f t="shared" si="233"/>
        <v>1</v>
      </c>
      <c r="M317" s="144"/>
      <c r="N317" s="144"/>
      <c r="O317" s="144"/>
      <c r="P317" s="144"/>
      <c r="Q317" s="144"/>
      <c r="R317" s="144"/>
    </row>
    <row r="318" spans="1:18" ht="27.75">
      <c r="A318" s="307" t="s">
        <v>47</v>
      </c>
      <c r="B318" s="307"/>
      <c r="C318" s="43" t="s">
        <v>4</v>
      </c>
      <c r="D318" s="130">
        <v>23</v>
      </c>
      <c r="E318" s="130">
        <v>18</v>
      </c>
      <c r="F318" s="128">
        <f t="shared" ref="F318:F320" si="234">D318+E318</f>
        <v>41</v>
      </c>
      <c r="G318" s="130">
        <v>5</v>
      </c>
      <c r="H318" s="130">
        <v>2</v>
      </c>
      <c r="I318" s="128">
        <f t="shared" ref="I318:I320" si="235">G318+H318</f>
        <v>7</v>
      </c>
      <c r="J318" s="130">
        <v>4</v>
      </c>
      <c r="K318" s="130">
        <v>4</v>
      </c>
      <c r="L318" s="129">
        <f t="shared" ref="L318:L320" si="236">J318+K318</f>
        <v>8</v>
      </c>
      <c r="M318" s="144"/>
      <c r="N318" s="144"/>
      <c r="O318" s="144"/>
      <c r="P318" s="144"/>
      <c r="Q318" s="144"/>
      <c r="R318" s="144"/>
    </row>
    <row r="319" spans="1:18" ht="27.75" hidden="1">
      <c r="A319" s="307"/>
      <c r="B319" s="307"/>
      <c r="C319" s="153" t="s">
        <v>6</v>
      </c>
      <c r="D319" s="130">
        <v>2</v>
      </c>
      <c r="E319" s="130">
        <v>1</v>
      </c>
      <c r="F319" s="128">
        <f t="shared" si="234"/>
        <v>3</v>
      </c>
      <c r="G319" s="130">
        <v>1</v>
      </c>
      <c r="H319" s="130"/>
      <c r="I319" s="128">
        <f t="shared" si="235"/>
        <v>1</v>
      </c>
      <c r="J319" s="130"/>
      <c r="K319" s="130"/>
      <c r="L319" s="129">
        <f t="shared" si="236"/>
        <v>0</v>
      </c>
      <c r="M319" s="144"/>
      <c r="N319" s="144"/>
      <c r="O319" s="144"/>
      <c r="P319" s="144"/>
      <c r="Q319" s="144"/>
      <c r="R319" s="144"/>
    </row>
    <row r="320" spans="1:18" ht="27.75" hidden="1">
      <c r="A320" s="307"/>
      <c r="B320" s="307"/>
      <c r="C320" s="44" t="s">
        <v>5</v>
      </c>
      <c r="D320" s="151">
        <v>11</v>
      </c>
      <c r="E320" s="151">
        <v>0</v>
      </c>
      <c r="F320" s="158">
        <f t="shared" si="234"/>
        <v>11</v>
      </c>
      <c r="G320" s="156">
        <v>0</v>
      </c>
      <c r="H320" s="156">
        <v>1</v>
      </c>
      <c r="I320" s="159">
        <f t="shared" si="235"/>
        <v>1</v>
      </c>
      <c r="J320" s="160">
        <v>0</v>
      </c>
      <c r="K320" s="160">
        <v>0</v>
      </c>
      <c r="L320" s="159">
        <f t="shared" si="236"/>
        <v>0</v>
      </c>
      <c r="M320" s="144"/>
      <c r="N320" s="144"/>
      <c r="O320" s="144"/>
      <c r="P320" s="144"/>
      <c r="Q320" s="144"/>
      <c r="R320" s="144"/>
    </row>
    <row r="321" spans="1:18" ht="27.75" hidden="1">
      <c r="A321" s="307"/>
      <c r="B321" s="307"/>
      <c r="C321" s="120" t="s">
        <v>440</v>
      </c>
      <c r="D321" s="122">
        <f>SUM(D318:D320)</f>
        <v>36</v>
      </c>
      <c r="E321" s="122">
        <f t="shared" ref="E321:K321" si="237">SUM(E318:E320)</f>
        <v>19</v>
      </c>
      <c r="F321" s="122">
        <f t="shared" si="237"/>
        <v>55</v>
      </c>
      <c r="G321" s="122">
        <f t="shared" si="237"/>
        <v>6</v>
      </c>
      <c r="H321" s="122">
        <f t="shared" si="237"/>
        <v>3</v>
      </c>
      <c r="I321" s="122">
        <f t="shared" si="237"/>
        <v>9</v>
      </c>
      <c r="J321" s="122">
        <f t="shared" si="237"/>
        <v>4</v>
      </c>
      <c r="K321" s="122">
        <f t="shared" si="237"/>
        <v>4</v>
      </c>
      <c r="L321" s="122">
        <f>SUM(L318:L320)</f>
        <v>8</v>
      </c>
      <c r="M321" s="144"/>
      <c r="N321" s="144"/>
      <c r="O321" s="144"/>
      <c r="P321" s="144"/>
      <c r="Q321" s="144"/>
      <c r="R321" s="144"/>
    </row>
    <row r="322" spans="1:18" ht="27.75">
      <c r="A322" s="307" t="s">
        <v>231</v>
      </c>
      <c r="B322" s="307"/>
      <c r="C322" s="43" t="s">
        <v>22</v>
      </c>
      <c r="D322" s="132">
        <v>4</v>
      </c>
      <c r="E322" s="132">
        <v>3</v>
      </c>
      <c r="F322" s="128">
        <f t="shared" ref="F322" si="238">D322+E322</f>
        <v>7</v>
      </c>
      <c r="G322" s="132">
        <v>2</v>
      </c>
      <c r="H322" s="132">
        <v>1</v>
      </c>
      <c r="I322" s="128">
        <f>G322+H322</f>
        <v>3</v>
      </c>
      <c r="J322" s="133">
        <v>0</v>
      </c>
      <c r="K322" s="133">
        <v>0</v>
      </c>
      <c r="L322" s="146">
        <f t="shared" si="160"/>
        <v>0</v>
      </c>
      <c r="M322" s="144"/>
      <c r="N322" s="144"/>
      <c r="O322" s="144"/>
      <c r="P322" s="144"/>
      <c r="Q322" s="144"/>
      <c r="R322" s="144"/>
    </row>
    <row r="323" spans="1:18" ht="27.75" hidden="1">
      <c r="A323" s="307" t="s">
        <v>48</v>
      </c>
      <c r="B323" s="307"/>
      <c r="C323" s="44" t="s">
        <v>7</v>
      </c>
      <c r="D323" s="171">
        <v>5</v>
      </c>
      <c r="E323" s="171">
        <v>1</v>
      </c>
      <c r="F323" s="172">
        <f t="shared" ref="F323" si="239">E323+D323</f>
        <v>6</v>
      </c>
      <c r="G323" s="173">
        <v>0</v>
      </c>
      <c r="H323" s="173">
        <v>0</v>
      </c>
      <c r="I323" s="172">
        <f t="shared" ref="I323" si="240">H323+G323</f>
        <v>0</v>
      </c>
      <c r="J323" s="173">
        <v>0</v>
      </c>
      <c r="K323" s="173">
        <v>0</v>
      </c>
      <c r="L323" s="172">
        <f t="shared" si="160"/>
        <v>0</v>
      </c>
      <c r="M323" s="144"/>
      <c r="N323" s="144"/>
      <c r="O323" s="144"/>
      <c r="P323" s="144"/>
      <c r="Q323" s="144"/>
      <c r="R323" s="144"/>
    </row>
    <row r="324" spans="1:18" ht="27.75" hidden="1">
      <c r="A324" s="307" t="s">
        <v>49</v>
      </c>
      <c r="B324" s="307"/>
      <c r="C324" s="44" t="s">
        <v>6</v>
      </c>
      <c r="D324" s="165">
        <v>22</v>
      </c>
      <c r="E324" s="165">
        <v>14</v>
      </c>
      <c r="F324" s="166">
        <f t="shared" ref="F324" si="241">D324+E324</f>
        <v>36</v>
      </c>
      <c r="G324" s="165">
        <v>2</v>
      </c>
      <c r="H324" s="165">
        <v>3</v>
      </c>
      <c r="I324" s="166">
        <f t="shared" si="162"/>
        <v>5</v>
      </c>
      <c r="J324" s="165">
        <v>0</v>
      </c>
      <c r="K324" s="165">
        <v>0</v>
      </c>
      <c r="L324" s="166">
        <f t="shared" ref="L324" si="242">J324+K324</f>
        <v>0</v>
      </c>
      <c r="M324" s="144"/>
      <c r="N324" s="144"/>
      <c r="O324" s="144"/>
      <c r="P324" s="144"/>
      <c r="Q324" s="144"/>
      <c r="R324" s="144"/>
    </row>
    <row r="325" spans="1:18" ht="27.75" hidden="1">
      <c r="A325" s="307"/>
      <c r="B325" s="307"/>
      <c r="C325" s="44" t="s">
        <v>7</v>
      </c>
      <c r="D325" s="171">
        <v>1</v>
      </c>
      <c r="E325" s="171">
        <v>2</v>
      </c>
      <c r="F325" s="172">
        <f t="shared" ref="F325" si="243">E325+D325</f>
        <v>3</v>
      </c>
      <c r="G325" s="173">
        <v>0</v>
      </c>
      <c r="H325" s="173">
        <v>1</v>
      </c>
      <c r="I325" s="172">
        <f t="shared" ref="I325" si="244">H325+G325</f>
        <v>1</v>
      </c>
      <c r="J325" s="173">
        <v>0</v>
      </c>
      <c r="K325" s="173">
        <v>0</v>
      </c>
      <c r="L325" s="172">
        <f t="shared" ref="L325" si="245">K325+J325</f>
        <v>0</v>
      </c>
      <c r="M325" s="144"/>
      <c r="N325" s="144"/>
      <c r="O325" s="144"/>
      <c r="P325" s="144"/>
      <c r="Q325" s="144"/>
      <c r="R325" s="144"/>
    </row>
    <row r="326" spans="1:18" ht="27.75" hidden="1">
      <c r="A326" s="307"/>
      <c r="B326" s="307"/>
      <c r="C326" s="120" t="s">
        <v>440</v>
      </c>
      <c r="D326" s="122">
        <f>SUM(D324:D325)</f>
        <v>23</v>
      </c>
      <c r="E326" s="122">
        <f t="shared" ref="E326:L326" si="246">SUM(E324:E325)</f>
        <v>16</v>
      </c>
      <c r="F326" s="122">
        <f t="shared" si="246"/>
        <v>39</v>
      </c>
      <c r="G326" s="122">
        <f t="shared" si="246"/>
        <v>2</v>
      </c>
      <c r="H326" s="122">
        <f t="shared" si="246"/>
        <v>4</v>
      </c>
      <c r="I326" s="122">
        <f t="shared" si="246"/>
        <v>6</v>
      </c>
      <c r="J326" s="122">
        <f t="shared" si="246"/>
        <v>0</v>
      </c>
      <c r="K326" s="122">
        <f t="shared" si="246"/>
        <v>0</v>
      </c>
      <c r="L326" s="122">
        <f t="shared" si="246"/>
        <v>0</v>
      </c>
      <c r="M326" s="144"/>
      <c r="N326" s="144"/>
      <c r="O326" s="144"/>
      <c r="P326" s="144"/>
      <c r="Q326" s="144"/>
      <c r="R326" s="144"/>
    </row>
    <row r="327" spans="1:18" ht="27.75">
      <c r="A327" s="307" t="s">
        <v>50</v>
      </c>
      <c r="B327" s="307"/>
      <c r="C327" s="44" t="s">
        <v>4</v>
      </c>
      <c r="D327" s="130">
        <v>2</v>
      </c>
      <c r="E327" s="130">
        <v>2</v>
      </c>
      <c r="F327" s="128">
        <f t="shared" ref="F327" si="247">D327+E327</f>
        <v>4</v>
      </c>
      <c r="G327" s="130">
        <v>0</v>
      </c>
      <c r="H327" s="130">
        <v>0</v>
      </c>
      <c r="I327" s="128">
        <f t="shared" ref="I327" si="248">G327+H327</f>
        <v>0</v>
      </c>
      <c r="J327" s="130">
        <v>0</v>
      </c>
      <c r="K327" s="130">
        <v>0</v>
      </c>
      <c r="L327" s="129">
        <f t="shared" ref="L327" si="249">J327+K327</f>
        <v>0</v>
      </c>
      <c r="M327" s="144"/>
      <c r="N327" s="144"/>
      <c r="O327" s="144"/>
      <c r="P327" s="144"/>
      <c r="Q327" s="144"/>
      <c r="R327" s="144"/>
    </row>
    <row r="328" spans="1:18" ht="27.75" hidden="1">
      <c r="A328" s="307"/>
      <c r="B328" s="307"/>
      <c r="C328" s="44" t="s">
        <v>7</v>
      </c>
      <c r="D328" s="171">
        <v>4</v>
      </c>
      <c r="E328" s="171">
        <v>1</v>
      </c>
      <c r="F328" s="172">
        <f t="shared" ref="F328" si="250">E328+D328</f>
        <v>5</v>
      </c>
      <c r="G328" s="173">
        <v>0</v>
      </c>
      <c r="H328" s="173">
        <v>0</v>
      </c>
      <c r="I328" s="172">
        <f t="shared" ref="I328" si="251">H328+G328</f>
        <v>0</v>
      </c>
      <c r="J328" s="173">
        <v>0</v>
      </c>
      <c r="K328" s="173">
        <v>0</v>
      </c>
      <c r="L328" s="172">
        <f t="shared" ref="L328" si="252">K328+J328</f>
        <v>0</v>
      </c>
    </row>
    <row r="329" spans="1:18" ht="27.75" hidden="1">
      <c r="A329" s="307"/>
      <c r="B329" s="307"/>
      <c r="C329" s="152" t="s">
        <v>38</v>
      </c>
      <c r="D329" s="142">
        <v>3</v>
      </c>
      <c r="E329" s="142">
        <v>4</v>
      </c>
      <c r="F329" s="150">
        <f t="shared" ref="F329" si="253">SUM(D329:E329)</f>
        <v>7</v>
      </c>
      <c r="G329" s="142">
        <v>2</v>
      </c>
      <c r="H329" s="142">
        <v>2</v>
      </c>
      <c r="I329" s="150">
        <f t="shared" ref="I329" si="254">G329+H329</f>
        <v>4</v>
      </c>
      <c r="J329" s="142"/>
      <c r="K329" s="142"/>
      <c r="L329" s="146">
        <f t="shared" ref="L329" si="255">K329+J329</f>
        <v>0</v>
      </c>
    </row>
    <row r="330" spans="1:18" ht="27.75" hidden="1">
      <c r="A330" s="307"/>
      <c r="B330" s="307"/>
      <c r="C330" s="120" t="s">
        <v>440</v>
      </c>
      <c r="D330" s="122">
        <f>SUM(D327:D329)</f>
        <v>9</v>
      </c>
      <c r="E330" s="150">
        <f t="shared" ref="E330:L330" si="256">SUM(E327:E329)</f>
        <v>7</v>
      </c>
      <c r="F330" s="150">
        <f>SUM(F327:F329)</f>
        <v>16</v>
      </c>
      <c r="G330" s="150">
        <f t="shared" si="256"/>
        <v>2</v>
      </c>
      <c r="H330" s="150">
        <f t="shared" si="256"/>
        <v>2</v>
      </c>
      <c r="I330" s="150">
        <f t="shared" si="256"/>
        <v>4</v>
      </c>
      <c r="J330" s="150">
        <f t="shared" si="256"/>
        <v>0</v>
      </c>
      <c r="K330" s="150">
        <f t="shared" si="256"/>
        <v>0</v>
      </c>
      <c r="L330" s="150">
        <f t="shared" si="256"/>
        <v>0</v>
      </c>
    </row>
    <row r="331" spans="1:18" ht="27.75">
      <c r="A331" s="231" t="s">
        <v>419</v>
      </c>
      <c r="B331" s="231"/>
      <c r="C331" s="43" t="s">
        <v>4</v>
      </c>
      <c r="D331" s="130">
        <v>20</v>
      </c>
      <c r="E331" s="130">
        <v>3</v>
      </c>
      <c r="F331" s="128">
        <f t="shared" ref="F331:F335" si="257">D331+E331</f>
        <v>23</v>
      </c>
      <c r="G331" s="130">
        <v>1</v>
      </c>
      <c r="H331" s="130">
        <v>1</v>
      </c>
      <c r="I331" s="128">
        <f t="shared" ref="I331:I335" si="258">G331+H331</f>
        <v>2</v>
      </c>
      <c r="J331" s="130">
        <v>0</v>
      </c>
      <c r="K331" s="130">
        <v>0</v>
      </c>
      <c r="L331" s="129">
        <f t="shared" ref="L331:L335" si="259">J331+K331</f>
        <v>0</v>
      </c>
    </row>
    <row r="332" spans="1:18" ht="27.75">
      <c r="A332" s="231" t="s">
        <v>420</v>
      </c>
      <c r="B332" s="231"/>
      <c r="C332" s="43" t="s">
        <v>4</v>
      </c>
      <c r="D332" s="130">
        <v>7</v>
      </c>
      <c r="E332" s="130">
        <v>1</v>
      </c>
      <c r="F332" s="128">
        <f t="shared" si="257"/>
        <v>8</v>
      </c>
      <c r="G332" s="130"/>
      <c r="H332" s="130"/>
      <c r="I332" s="128">
        <f t="shared" si="258"/>
        <v>0</v>
      </c>
      <c r="J332" s="130">
        <v>0</v>
      </c>
      <c r="K332" s="130">
        <v>0</v>
      </c>
      <c r="L332" s="129">
        <f t="shared" si="259"/>
        <v>0</v>
      </c>
    </row>
    <row r="333" spans="1:18" ht="27.75">
      <c r="A333" s="231" t="s">
        <v>65</v>
      </c>
      <c r="B333" s="231"/>
      <c r="C333" s="43" t="s">
        <v>4</v>
      </c>
      <c r="D333" s="132">
        <v>10</v>
      </c>
      <c r="E333" s="132">
        <v>2</v>
      </c>
      <c r="F333" s="128">
        <f t="shared" si="257"/>
        <v>12</v>
      </c>
      <c r="G333" s="130">
        <v>0</v>
      </c>
      <c r="H333" s="130">
        <v>0</v>
      </c>
      <c r="I333" s="128">
        <f t="shared" si="258"/>
        <v>0</v>
      </c>
      <c r="J333" s="130">
        <v>0</v>
      </c>
      <c r="K333" s="130">
        <v>0</v>
      </c>
      <c r="L333" s="129">
        <f t="shared" si="259"/>
        <v>0</v>
      </c>
    </row>
    <row r="334" spans="1:18" ht="27.75">
      <c r="A334" s="231" t="s">
        <v>418</v>
      </c>
      <c r="B334" s="231"/>
      <c r="C334" s="43" t="s">
        <v>4</v>
      </c>
      <c r="D334" s="132">
        <v>5</v>
      </c>
      <c r="E334" s="132">
        <v>3</v>
      </c>
      <c r="F334" s="128">
        <f t="shared" si="257"/>
        <v>8</v>
      </c>
      <c r="G334" s="130">
        <v>1</v>
      </c>
      <c r="H334" s="130">
        <v>1</v>
      </c>
      <c r="I334" s="128">
        <f t="shared" si="258"/>
        <v>2</v>
      </c>
      <c r="J334" s="130">
        <v>0</v>
      </c>
      <c r="K334" s="130">
        <v>0</v>
      </c>
      <c r="L334" s="129">
        <f t="shared" si="259"/>
        <v>0</v>
      </c>
    </row>
    <row r="335" spans="1:18" ht="27.75" hidden="1">
      <c r="A335" s="231"/>
      <c r="B335" s="231"/>
      <c r="C335" s="44" t="s">
        <v>6</v>
      </c>
      <c r="D335" s="165">
        <v>0</v>
      </c>
      <c r="E335" s="165">
        <v>12</v>
      </c>
      <c r="F335" s="166">
        <f t="shared" si="257"/>
        <v>12</v>
      </c>
      <c r="G335" s="165">
        <v>0</v>
      </c>
      <c r="H335" s="165">
        <v>0</v>
      </c>
      <c r="I335" s="166">
        <f t="shared" si="258"/>
        <v>0</v>
      </c>
      <c r="J335" s="165">
        <v>0</v>
      </c>
      <c r="K335" s="165">
        <v>0</v>
      </c>
      <c r="L335" s="166">
        <f t="shared" si="259"/>
        <v>0</v>
      </c>
    </row>
    <row r="336" spans="1:18" ht="27.75" hidden="1">
      <c r="A336" s="231"/>
      <c r="B336" s="231"/>
      <c r="C336" s="44" t="s">
        <v>60</v>
      </c>
      <c r="D336" s="171">
        <v>1</v>
      </c>
      <c r="E336" s="171">
        <v>4</v>
      </c>
      <c r="F336" s="172">
        <f t="shared" ref="F336" si="260">E336+D336</f>
        <v>5</v>
      </c>
      <c r="G336" s="173">
        <v>0</v>
      </c>
      <c r="H336" s="173">
        <v>0</v>
      </c>
      <c r="I336" s="172">
        <f t="shared" ref="I336" si="261">H336+G336</f>
        <v>0</v>
      </c>
      <c r="J336" s="173">
        <v>0</v>
      </c>
      <c r="K336" s="173">
        <v>0</v>
      </c>
      <c r="L336" s="172">
        <f t="shared" ref="L336" si="262">K336+J336</f>
        <v>0</v>
      </c>
    </row>
    <row r="337" spans="1:12" ht="27.75" hidden="1">
      <c r="A337" s="231"/>
      <c r="B337" s="231"/>
      <c r="C337" s="120" t="s">
        <v>440</v>
      </c>
      <c r="D337" s="122">
        <f>SUM(D334:D336)</f>
        <v>6</v>
      </c>
      <c r="E337" s="122">
        <f t="shared" ref="E337:L337" si="263">SUM(E334:E336)</f>
        <v>19</v>
      </c>
      <c r="F337" s="122">
        <f t="shared" si="263"/>
        <v>25</v>
      </c>
      <c r="G337" s="122">
        <f t="shared" si="263"/>
        <v>1</v>
      </c>
      <c r="H337" s="122">
        <f t="shared" si="263"/>
        <v>1</v>
      </c>
      <c r="I337" s="122">
        <f t="shared" si="263"/>
        <v>2</v>
      </c>
      <c r="J337" s="122">
        <f t="shared" si="263"/>
        <v>0</v>
      </c>
      <c r="K337" s="122">
        <f t="shared" si="263"/>
        <v>0</v>
      </c>
      <c r="L337" s="122">
        <f t="shared" si="263"/>
        <v>0</v>
      </c>
    </row>
    <row r="338" spans="1:12" ht="27.75">
      <c r="A338" s="231" t="s">
        <v>423</v>
      </c>
      <c r="B338" s="231"/>
      <c r="C338" s="44" t="s">
        <v>4</v>
      </c>
      <c r="D338" s="132">
        <v>4</v>
      </c>
      <c r="E338" s="132">
        <v>7</v>
      </c>
      <c r="F338" s="128">
        <f t="shared" ref="F338:F340" si="264">D338+E338</f>
        <v>11</v>
      </c>
      <c r="G338" s="130"/>
      <c r="H338" s="130">
        <v>1</v>
      </c>
      <c r="I338" s="128">
        <f t="shared" ref="I338:I340" si="265">G338+H338</f>
        <v>1</v>
      </c>
      <c r="J338" s="130">
        <v>0</v>
      </c>
      <c r="K338" s="130">
        <v>0</v>
      </c>
      <c r="L338" s="129">
        <f t="shared" ref="L338:L340" si="266">J338+K338</f>
        <v>0</v>
      </c>
    </row>
    <row r="339" spans="1:12" ht="27.75" hidden="1">
      <c r="A339" s="320" t="s">
        <v>437</v>
      </c>
      <c r="B339" s="320"/>
      <c r="C339" s="44" t="s">
        <v>6</v>
      </c>
      <c r="D339" s="165">
        <v>4</v>
      </c>
      <c r="E339" s="165">
        <v>3</v>
      </c>
      <c r="F339" s="166">
        <f t="shared" si="264"/>
        <v>7</v>
      </c>
      <c r="G339" s="165">
        <v>2</v>
      </c>
      <c r="H339" s="165">
        <v>1</v>
      </c>
      <c r="I339" s="166">
        <f t="shared" si="265"/>
        <v>3</v>
      </c>
      <c r="J339" s="165">
        <v>0</v>
      </c>
      <c r="K339" s="165">
        <v>1</v>
      </c>
      <c r="L339" s="166">
        <f t="shared" si="266"/>
        <v>1</v>
      </c>
    </row>
    <row r="340" spans="1:12" ht="27.75" hidden="1">
      <c r="A340" s="320" t="s">
        <v>436</v>
      </c>
      <c r="B340" s="320"/>
      <c r="C340" s="44" t="s">
        <v>6</v>
      </c>
      <c r="D340" s="165">
        <v>5</v>
      </c>
      <c r="E340" s="165">
        <v>7</v>
      </c>
      <c r="F340" s="166">
        <f t="shared" si="264"/>
        <v>12</v>
      </c>
      <c r="G340" s="165">
        <v>0</v>
      </c>
      <c r="H340" s="165">
        <v>0</v>
      </c>
      <c r="I340" s="166">
        <f t="shared" si="265"/>
        <v>0</v>
      </c>
      <c r="J340" s="165">
        <v>0</v>
      </c>
      <c r="K340" s="165">
        <v>0</v>
      </c>
      <c r="L340" s="166">
        <f t="shared" si="266"/>
        <v>0</v>
      </c>
    </row>
    <row r="341" spans="1:12" ht="27.75">
      <c r="A341" s="229" t="s">
        <v>51</v>
      </c>
      <c r="B341" s="229"/>
      <c r="C341" s="120" t="s">
        <v>4</v>
      </c>
      <c r="D341" s="122">
        <f>D338+D334+D333+D332+D331+D327+D322+D318+D310+D307+D305+D302+D297+D292+D284+D283+D277+D272+D271+D269+D267+D262+D257+D252+D247+D238+D226+D221+D216+D210+D205+D200+D194+D239+D285+D255</f>
        <v>350</v>
      </c>
      <c r="E341" s="123">
        <f t="shared" ref="E341:L341" si="267">E338+E334+E333+E332+E331+E327+E322+E318+E310+E307+E305+E302+E297+E292+E284+E283+E277+E272+E271+E269+E267+E262+E257+E252+E247+E238+E226+E221+E216+E210+E205+E200+E194+E239+E285+E255</f>
        <v>253</v>
      </c>
      <c r="F341" s="123">
        <f t="shared" si="267"/>
        <v>603</v>
      </c>
      <c r="G341" s="123">
        <f t="shared" si="267"/>
        <v>72</v>
      </c>
      <c r="H341" s="123">
        <f t="shared" si="267"/>
        <v>79</v>
      </c>
      <c r="I341" s="123">
        <f t="shared" si="267"/>
        <v>151</v>
      </c>
      <c r="J341" s="123">
        <f t="shared" si="267"/>
        <v>23</v>
      </c>
      <c r="K341" s="123">
        <f t="shared" si="267"/>
        <v>23</v>
      </c>
      <c r="L341" s="123">
        <f t="shared" si="267"/>
        <v>46</v>
      </c>
    </row>
    <row r="342" spans="1:12" ht="27.75" hidden="1">
      <c r="A342" s="229"/>
      <c r="B342" s="229"/>
      <c r="C342" s="120" t="s">
        <v>5</v>
      </c>
      <c r="D342" s="122">
        <f>D320+D313+D308+D298+D293+D287+D286+D279+D273+D263+D258+D253+D248+D244+D240+D231+D227+D222+D217+D211+D206+D201+D195+D311</f>
        <v>353</v>
      </c>
      <c r="E342" s="150">
        <f t="shared" ref="E342:L342" si="268">E320+E313+E308+E298+E293+E287+E286+E279+E273+E263+E258+E253+E248+E244+E240+E231+E227+E222+E217+E211+E206+E201+E195+E311</f>
        <v>198</v>
      </c>
      <c r="F342" s="150">
        <f t="shared" si="268"/>
        <v>551</v>
      </c>
      <c r="G342" s="150">
        <f t="shared" si="268"/>
        <v>13</v>
      </c>
      <c r="H342" s="150">
        <f t="shared" si="268"/>
        <v>16</v>
      </c>
      <c r="I342" s="150">
        <f t="shared" si="268"/>
        <v>29</v>
      </c>
      <c r="J342" s="150">
        <f t="shared" si="268"/>
        <v>3</v>
      </c>
      <c r="K342" s="150">
        <f t="shared" si="268"/>
        <v>0</v>
      </c>
      <c r="L342" s="150">
        <f t="shared" si="268"/>
        <v>3</v>
      </c>
    </row>
    <row r="343" spans="1:12" ht="27.75" hidden="1">
      <c r="A343" s="229"/>
      <c r="B343" s="229"/>
      <c r="C343" s="120" t="s">
        <v>6</v>
      </c>
      <c r="D343" s="122">
        <f>D340+D339+D335+D324+D314+D299+D294+D288+D274+D264+D259+D254+D249+D241+D232+D228+D223+D218+D212+D207+D202+D196+D329+D319+D278+D234</f>
        <v>348</v>
      </c>
      <c r="E343" s="150">
        <f t="shared" ref="E343:L343" si="269">E340+E339+E335+E324+E314+E299+E294+E288+E274+E264+E259+E254+E249+E241+E232+E228+E223+E218+E212+E207+E202+E196+E329+E319+E278+E234</f>
        <v>442</v>
      </c>
      <c r="F343" s="150">
        <f t="shared" si="269"/>
        <v>790</v>
      </c>
      <c r="G343" s="150">
        <f t="shared" si="269"/>
        <v>28</v>
      </c>
      <c r="H343" s="150">
        <f t="shared" si="269"/>
        <v>51</v>
      </c>
      <c r="I343" s="150">
        <f t="shared" si="269"/>
        <v>79</v>
      </c>
      <c r="J343" s="150">
        <f t="shared" si="269"/>
        <v>3</v>
      </c>
      <c r="K343" s="150">
        <f t="shared" si="269"/>
        <v>19</v>
      </c>
      <c r="L343" s="150">
        <f t="shared" si="269"/>
        <v>22</v>
      </c>
    </row>
    <row r="344" spans="1:12" ht="27.75" hidden="1">
      <c r="A344" s="229"/>
      <c r="B344" s="229"/>
      <c r="C344" s="120" t="s">
        <v>7</v>
      </c>
      <c r="D344" s="122">
        <f>D336+D328+D325+D323+D315+D312+D300+D295+D289+D280+D275+D265+D260+D250+D246+D242+D235+D229+D224+D219+D213+D208+D203+D197+D303</f>
        <v>175</v>
      </c>
      <c r="E344" s="150">
        <f t="shared" ref="E344:L344" si="270">E336+E328+E325+E323+E315+E312+E300+E295+E289+E280+E275+E265+E260+E250+E246+E242+E235+E229+E224+E219+E213+E208+E203+E197+E303</f>
        <v>132</v>
      </c>
      <c r="F344" s="150">
        <f t="shared" si="270"/>
        <v>307</v>
      </c>
      <c r="G344" s="150">
        <f t="shared" si="270"/>
        <v>4</v>
      </c>
      <c r="H344" s="150">
        <f t="shared" si="270"/>
        <v>3</v>
      </c>
      <c r="I344" s="150">
        <f t="shared" si="270"/>
        <v>7</v>
      </c>
      <c r="J344" s="150">
        <f t="shared" si="270"/>
        <v>50</v>
      </c>
      <c r="K344" s="150">
        <f t="shared" si="270"/>
        <v>37</v>
      </c>
      <c r="L344" s="150">
        <f t="shared" si="270"/>
        <v>87</v>
      </c>
    </row>
    <row r="345" spans="1:12" ht="27.75" hidden="1">
      <c r="A345" s="229"/>
      <c r="B345" s="229"/>
      <c r="C345" s="120" t="s">
        <v>8</v>
      </c>
      <c r="D345" s="122">
        <f>D316+D304+D301+D296+D290+D281+D276+D268+D266+D261+D251+D243+D236+D214+D198</f>
        <v>177</v>
      </c>
      <c r="E345" s="122">
        <f t="shared" ref="E345:L345" si="271">E316+E304+E301+E296+E290+E281+E276+E268+E266+E261+E251+E243+E236+E214+E198</f>
        <v>74</v>
      </c>
      <c r="F345" s="122">
        <f t="shared" si="271"/>
        <v>251</v>
      </c>
      <c r="G345" s="122">
        <f t="shared" si="271"/>
        <v>69</v>
      </c>
      <c r="H345" s="122">
        <f t="shared" si="271"/>
        <v>36</v>
      </c>
      <c r="I345" s="122">
        <f t="shared" si="271"/>
        <v>105</v>
      </c>
      <c r="J345" s="122">
        <f t="shared" si="271"/>
        <v>4</v>
      </c>
      <c r="K345" s="122">
        <f t="shared" si="271"/>
        <v>0</v>
      </c>
      <c r="L345" s="122">
        <f t="shared" si="271"/>
        <v>4</v>
      </c>
    </row>
    <row r="346" spans="1:12" ht="27.75" hidden="1">
      <c r="A346" s="229"/>
      <c r="B346" s="229"/>
      <c r="C346" s="120" t="s">
        <v>51</v>
      </c>
      <c r="D346" s="122">
        <f>SUM(D341:D345)</f>
        <v>1403</v>
      </c>
      <c r="E346" s="122">
        <f>SUM(E341:E345)</f>
        <v>1099</v>
      </c>
      <c r="F346" s="122">
        <f>D346+E346</f>
        <v>2502</v>
      </c>
      <c r="G346" s="122">
        <f>SUM(G341:G345)</f>
        <v>186</v>
      </c>
      <c r="H346" s="122">
        <f>SUM(H341:H345)</f>
        <v>185</v>
      </c>
      <c r="I346" s="122">
        <f>G346+H346</f>
        <v>371</v>
      </c>
      <c r="J346" s="122">
        <f>SUM(J341:J345)</f>
        <v>83</v>
      </c>
      <c r="K346" s="122">
        <f>SUM(K341:K345)</f>
        <v>79</v>
      </c>
      <c r="L346" s="122">
        <f>J346+K346</f>
        <v>162</v>
      </c>
    </row>
  </sheetData>
  <autoFilter ref="A192:L346">
    <filterColumn colId="0" showButton="0"/>
    <filterColumn colId="2">
      <filters>
        <filter val="دمشق"/>
        <filter val="دمشق - السويداء"/>
        <filter val="دمشق - القنيطرة"/>
        <filter val="دمشق - درعا"/>
      </filters>
    </filterColumn>
    <filterColumn colId="3" showButton="0"/>
    <filterColumn colId="4" showButton="0"/>
    <filterColumn colId="6" showButton="0"/>
    <filterColumn colId="7" showButton="0"/>
    <filterColumn colId="9" showButton="0"/>
    <filterColumn colId="10" showButton="0"/>
  </autoFilter>
  <mergeCells count="113">
    <mergeCell ref="A334:B337"/>
    <mergeCell ref="A338:B338"/>
    <mergeCell ref="A339:B339"/>
    <mergeCell ref="A340:B340"/>
    <mergeCell ref="A341:B346"/>
    <mergeCell ref="A323:B323"/>
    <mergeCell ref="A324:B326"/>
    <mergeCell ref="A327:B330"/>
    <mergeCell ref="A331:B331"/>
    <mergeCell ref="A332:B332"/>
    <mergeCell ref="A333:B333"/>
    <mergeCell ref="A307:B309"/>
    <mergeCell ref="A310:B310"/>
    <mergeCell ref="A312:B312"/>
    <mergeCell ref="A313:B317"/>
    <mergeCell ref="A318:B321"/>
    <mergeCell ref="A322:B322"/>
    <mergeCell ref="A271:B271"/>
    <mergeCell ref="A272:A282"/>
    <mergeCell ref="B272:B276"/>
    <mergeCell ref="B277:B281"/>
    <mergeCell ref="A283:B291"/>
    <mergeCell ref="A292:A306"/>
    <mergeCell ref="B292:B296"/>
    <mergeCell ref="B297:B301"/>
    <mergeCell ref="B302:B304"/>
    <mergeCell ref="A311:B311"/>
    <mergeCell ref="A247:A256"/>
    <mergeCell ref="B247:B251"/>
    <mergeCell ref="B252:B254"/>
    <mergeCell ref="A257:A270"/>
    <mergeCell ref="B257:B261"/>
    <mergeCell ref="B262:B266"/>
    <mergeCell ref="B267:B268"/>
    <mergeCell ref="A226:B230"/>
    <mergeCell ref="A231:B233"/>
    <mergeCell ref="A235:B237"/>
    <mergeCell ref="A238:A245"/>
    <mergeCell ref="B238:B243"/>
    <mergeCell ref="A246:B246"/>
    <mergeCell ref="A234:B234"/>
    <mergeCell ref="A194:B199"/>
    <mergeCell ref="A200:B204"/>
    <mergeCell ref="A205:B209"/>
    <mergeCell ref="A210:B215"/>
    <mergeCell ref="A216:B220"/>
    <mergeCell ref="A221:B225"/>
    <mergeCell ref="A191:L191"/>
    <mergeCell ref="A192:B193"/>
    <mergeCell ref="C192:C193"/>
    <mergeCell ref="D192:F192"/>
    <mergeCell ref="G192:I192"/>
    <mergeCell ref="J192:L192"/>
    <mergeCell ref="A163:B163"/>
    <mergeCell ref="A166:B170"/>
    <mergeCell ref="A171:B171"/>
    <mergeCell ref="A172:B172"/>
    <mergeCell ref="A173:B173"/>
    <mergeCell ref="A174:B179"/>
    <mergeCell ref="A149:B152"/>
    <mergeCell ref="A153:B153"/>
    <mergeCell ref="A154:B154"/>
    <mergeCell ref="A155:B157"/>
    <mergeCell ref="A158:B161"/>
    <mergeCell ref="A162:B162"/>
    <mergeCell ref="A134:B137"/>
    <mergeCell ref="A138:B138"/>
    <mergeCell ref="A139:B141"/>
    <mergeCell ref="A142:B142"/>
    <mergeCell ref="A143:B143"/>
    <mergeCell ref="A144:B148"/>
    <mergeCell ref="A108:B110"/>
    <mergeCell ref="A111:B111"/>
    <mergeCell ref="A112:B117"/>
    <mergeCell ref="A118:B121"/>
    <mergeCell ref="A122:B127"/>
    <mergeCell ref="A128:B133"/>
    <mergeCell ref="A96:B101"/>
    <mergeCell ref="A102:B107"/>
    <mergeCell ref="A33:B38"/>
    <mergeCell ref="A39:B43"/>
    <mergeCell ref="A44:B44"/>
    <mergeCell ref="A45:B47"/>
    <mergeCell ref="A48:B50"/>
    <mergeCell ref="A51:B56"/>
    <mergeCell ref="A77:B77"/>
    <mergeCell ref="A78:B78"/>
    <mergeCell ref="A73:B76"/>
    <mergeCell ref="A79:B84"/>
    <mergeCell ref="A67:B72"/>
    <mergeCell ref="A63:B66"/>
    <mergeCell ref="A62:B62"/>
    <mergeCell ref="A57:B61"/>
    <mergeCell ref="A1:R1"/>
    <mergeCell ref="C2:C3"/>
    <mergeCell ref="D2:E2"/>
    <mergeCell ref="F2:G2"/>
    <mergeCell ref="H2:I2"/>
    <mergeCell ref="A85:B90"/>
    <mergeCell ref="A91:B93"/>
    <mergeCell ref="A94:B94"/>
    <mergeCell ref="A95:B95"/>
    <mergeCell ref="A28:B32"/>
    <mergeCell ref="A27:B27"/>
    <mergeCell ref="A21:B26"/>
    <mergeCell ref="A2:B3"/>
    <mergeCell ref="J2:K2"/>
    <mergeCell ref="L2:M2"/>
    <mergeCell ref="N2:O2"/>
    <mergeCell ref="P2:R2"/>
    <mergeCell ref="A4:B10"/>
    <mergeCell ref="A11:B15"/>
    <mergeCell ref="A16:B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rightToLeft="1" topLeftCell="A120" zoomScale="70" zoomScaleNormal="70" workbookViewId="0">
      <selection activeCell="D94" sqref="D94"/>
    </sheetView>
  </sheetViews>
  <sheetFormatPr defaultRowHeight="14.25"/>
  <cols>
    <col min="3" max="3" width="22.25" bestFit="1" customWidth="1"/>
  </cols>
  <sheetData>
    <row r="1" spans="1:12" ht="27.75">
      <c r="A1" s="268" t="s">
        <v>499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spans="1:12" ht="27.75">
      <c r="A2" s="261" t="s">
        <v>186</v>
      </c>
      <c r="B2" s="261"/>
      <c r="C2" s="261" t="s">
        <v>187</v>
      </c>
      <c r="D2" s="261" t="s">
        <v>245</v>
      </c>
      <c r="E2" s="261"/>
      <c r="F2" s="261"/>
      <c r="G2" s="264" t="s">
        <v>2</v>
      </c>
      <c r="H2" s="264"/>
      <c r="I2" s="264"/>
      <c r="J2" s="264" t="s">
        <v>403</v>
      </c>
      <c r="K2" s="264"/>
      <c r="L2" s="264"/>
    </row>
    <row r="3" spans="1:12" ht="27.75">
      <c r="A3" s="261"/>
      <c r="B3" s="261"/>
      <c r="C3" s="261"/>
      <c r="D3" s="206" t="s">
        <v>334</v>
      </c>
      <c r="E3" s="206" t="s">
        <v>335</v>
      </c>
      <c r="F3" s="206" t="s">
        <v>251</v>
      </c>
      <c r="G3" s="206" t="s">
        <v>334</v>
      </c>
      <c r="H3" s="206" t="s">
        <v>335</v>
      </c>
      <c r="I3" s="206" t="s">
        <v>251</v>
      </c>
      <c r="J3" s="206" t="s">
        <v>334</v>
      </c>
      <c r="K3" s="206" t="s">
        <v>335</v>
      </c>
      <c r="L3" s="206" t="s">
        <v>251</v>
      </c>
    </row>
    <row r="4" spans="1:12" ht="27.75">
      <c r="A4" s="265" t="s">
        <v>188</v>
      </c>
      <c r="B4" s="265"/>
      <c r="C4" s="205" t="s">
        <v>3</v>
      </c>
      <c r="D4" s="68"/>
      <c r="E4" s="68"/>
      <c r="F4" s="213">
        <f>D4+E4</f>
        <v>0</v>
      </c>
      <c r="G4" s="69"/>
      <c r="H4" s="69"/>
      <c r="I4" s="207">
        <f>SUM(G4:H4)</f>
        <v>0</v>
      </c>
      <c r="J4" s="69"/>
      <c r="K4" s="69"/>
      <c r="L4" s="207">
        <f>SUM(J4:K4)</f>
        <v>0</v>
      </c>
    </row>
    <row r="5" spans="1:12" ht="27.75">
      <c r="A5" s="265"/>
      <c r="B5" s="265"/>
      <c r="C5" s="205" t="s">
        <v>110</v>
      </c>
      <c r="D5" s="68"/>
      <c r="E5" s="68"/>
      <c r="F5" s="213">
        <f t="shared" ref="F5:F53" si="0">D5+E5</f>
        <v>0</v>
      </c>
      <c r="G5" s="69"/>
      <c r="H5" s="69"/>
      <c r="I5" s="207">
        <f t="shared" ref="I5:I35" si="1">SUM(G5:H5)</f>
        <v>0</v>
      </c>
      <c r="J5" s="69"/>
      <c r="K5" s="69"/>
      <c r="L5" s="207">
        <f t="shared" ref="L5:L35" si="2">SUM(J5:K5)</f>
        <v>0</v>
      </c>
    </row>
    <row r="6" spans="1:12" ht="27.75">
      <c r="A6" s="265"/>
      <c r="B6" s="265"/>
      <c r="C6" s="205" t="s">
        <v>10</v>
      </c>
      <c r="D6" s="68"/>
      <c r="E6" s="68"/>
      <c r="F6" s="213">
        <f t="shared" si="0"/>
        <v>0</v>
      </c>
      <c r="G6" s="69"/>
      <c r="H6" s="69"/>
      <c r="I6" s="207">
        <f t="shared" si="1"/>
        <v>0</v>
      </c>
      <c r="J6" s="69"/>
      <c r="K6" s="69"/>
      <c r="L6" s="207">
        <f t="shared" si="2"/>
        <v>0</v>
      </c>
    </row>
    <row r="7" spans="1:12" ht="27.75">
      <c r="A7" s="265"/>
      <c r="B7" s="265"/>
      <c r="C7" s="205" t="s">
        <v>111</v>
      </c>
      <c r="D7" s="68"/>
      <c r="E7" s="68"/>
      <c r="F7" s="213">
        <f t="shared" si="0"/>
        <v>0</v>
      </c>
      <c r="G7" s="69"/>
      <c r="H7" s="69"/>
      <c r="I7" s="207">
        <f t="shared" si="1"/>
        <v>0</v>
      </c>
      <c r="J7" s="69"/>
      <c r="K7" s="69"/>
      <c r="L7" s="207">
        <f t="shared" si="2"/>
        <v>0</v>
      </c>
    </row>
    <row r="8" spans="1:12" ht="27.75">
      <c r="A8" s="265"/>
      <c r="B8" s="265"/>
      <c r="C8" s="205" t="s">
        <v>45</v>
      </c>
      <c r="D8" s="68"/>
      <c r="E8" s="68"/>
      <c r="F8" s="213">
        <f t="shared" si="0"/>
        <v>0</v>
      </c>
      <c r="G8" s="69"/>
      <c r="H8" s="69"/>
      <c r="I8" s="207">
        <f t="shared" si="1"/>
        <v>0</v>
      </c>
      <c r="J8" s="69"/>
      <c r="K8" s="69"/>
      <c r="L8" s="207">
        <f t="shared" si="2"/>
        <v>0</v>
      </c>
    </row>
    <row r="9" spans="1:12" ht="27.75">
      <c r="A9" s="265"/>
      <c r="B9" s="265"/>
      <c r="C9" s="205" t="s">
        <v>115</v>
      </c>
      <c r="D9" s="68"/>
      <c r="E9" s="68"/>
      <c r="F9" s="213">
        <f t="shared" si="0"/>
        <v>0</v>
      </c>
      <c r="G9" s="69"/>
      <c r="H9" s="69"/>
      <c r="I9" s="207">
        <f t="shared" si="1"/>
        <v>0</v>
      </c>
      <c r="J9" s="69"/>
      <c r="K9" s="69"/>
      <c r="L9" s="207">
        <f t="shared" si="2"/>
        <v>0</v>
      </c>
    </row>
    <row r="10" spans="1:12" ht="55.5">
      <c r="A10" s="265"/>
      <c r="B10" s="265"/>
      <c r="C10" s="35" t="s">
        <v>112</v>
      </c>
      <c r="D10" s="68"/>
      <c r="E10" s="68"/>
      <c r="F10" s="213">
        <f t="shared" si="0"/>
        <v>0</v>
      </c>
      <c r="G10" s="69"/>
      <c r="H10" s="69"/>
      <c r="I10" s="207">
        <f t="shared" si="1"/>
        <v>0</v>
      </c>
      <c r="J10" s="69"/>
      <c r="K10" s="69"/>
      <c r="L10" s="207">
        <f t="shared" si="2"/>
        <v>0</v>
      </c>
    </row>
    <row r="11" spans="1:12" ht="27.75">
      <c r="A11" s="265"/>
      <c r="B11" s="265"/>
      <c r="C11" s="35" t="s">
        <v>113</v>
      </c>
      <c r="D11" s="68"/>
      <c r="E11" s="68"/>
      <c r="F11" s="213">
        <f t="shared" si="0"/>
        <v>0</v>
      </c>
      <c r="G11" s="69"/>
      <c r="H11" s="69"/>
      <c r="I11" s="207">
        <f t="shared" si="1"/>
        <v>0</v>
      </c>
      <c r="J11" s="69"/>
      <c r="K11" s="69"/>
      <c r="L11" s="207">
        <f t="shared" si="2"/>
        <v>0</v>
      </c>
    </row>
    <row r="12" spans="1:12" ht="27.75">
      <c r="A12" s="265"/>
      <c r="B12" s="265"/>
      <c r="C12" s="205" t="s">
        <v>114</v>
      </c>
      <c r="D12" s="68"/>
      <c r="E12" s="68"/>
      <c r="F12" s="213">
        <f t="shared" si="0"/>
        <v>0</v>
      </c>
      <c r="G12" s="69"/>
      <c r="H12" s="69"/>
      <c r="I12" s="207">
        <f t="shared" si="1"/>
        <v>0</v>
      </c>
      <c r="J12" s="69"/>
      <c r="K12" s="69"/>
      <c r="L12" s="207">
        <f t="shared" si="2"/>
        <v>0</v>
      </c>
    </row>
    <row r="13" spans="1:12" ht="27.75">
      <c r="A13" s="265"/>
      <c r="B13" s="265"/>
      <c r="C13" s="207" t="s">
        <v>51</v>
      </c>
      <c r="D13" s="207">
        <f t="shared" ref="D13:H13" si="3">SUM(D4:D12)</f>
        <v>0</v>
      </c>
      <c r="E13" s="207">
        <f t="shared" si="3"/>
        <v>0</v>
      </c>
      <c r="F13" s="213">
        <f t="shared" si="0"/>
        <v>0</v>
      </c>
      <c r="G13" s="207">
        <f t="shared" si="3"/>
        <v>0</v>
      </c>
      <c r="H13" s="207">
        <f t="shared" si="3"/>
        <v>0</v>
      </c>
      <c r="I13" s="207">
        <f t="shared" si="1"/>
        <v>0</v>
      </c>
      <c r="J13" s="207">
        <f t="shared" ref="J13:K13" si="4">SUM(J4:J12)</f>
        <v>0</v>
      </c>
      <c r="K13" s="207">
        <f t="shared" si="4"/>
        <v>0</v>
      </c>
      <c r="L13" s="207">
        <f t="shared" si="2"/>
        <v>0</v>
      </c>
    </row>
    <row r="14" spans="1:12" ht="27.75">
      <c r="A14" s="265" t="s">
        <v>116</v>
      </c>
      <c r="B14" s="265" t="s">
        <v>189</v>
      </c>
      <c r="C14" s="205" t="s">
        <v>190</v>
      </c>
      <c r="D14" s="205"/>
      <c r="E14" s="205"/>
      <c r="F14" s="213">
        <f t="shared" si="0"/>
        <v>0</v>
      </c>
      <c r="G14" s="205"/>
      <c r="H14" s="205"/>
      <c r="I14" s="207">
        <f t="shared" si="1"/>
        <v>0</v>
      </c>
      <c r="J14" s="205"/>
      <c r="K14" s="205"/>
      <c r="L14" s="207">
        <f t="shared" si="2"/>
        <v>0</v>
      </c>
    </row>
    <row r="15" spans="1:12" ht="27.75">
      <c r="A15" s="265"/>
      <c r="B15" s="265"/>
      <c r="C15" s="205" t="s">
        <v>191</v>
      </c>
      <c r="D15" s="205"/>
      <c r="E15" s="205"/>
      <c r="F15" s="213">
        <f t="shared" si="0"/>
        <v>0</v>
      </c>
      <c r="G15" s="205"/>
      <c r="H15" s="205"/>
      <c r="I15" s="207">
        <f t="shared" si="1"/>
        <v>0</v>
      </c>
      <c r="J15" s="205"/>
      <c r="K15" s="205"/>
      <c r="L15" s="207">
        <f t="shared" si="2"/>
        <v>0</v>
      </c>
    </row>
    <row r="16" spans="1:12" ht="27.75">
      <c r="A16" s="265"/>
      <c r="B16" s="265"/>
      <c r="C16" s="205" t="s">
        <v>192</v>
      </c>
      <c r="D16" s="205"/>
      <c r="E16" s="205"/>
      <c r="F16" s="213">
        <f t="shared" si="0"/>
        <v>0</v>
      </c>
      <c r="G16" s="205"/>
      <c r="H16" s="205"/>
      <c r="I16" s="207">
        <f t="shared" si="1"/>
        <v>0</v>
      </c>
      <c r="J16" s="205"/>
      <c r="K16" s="205"/>
      <c r="L16" s="207">
        <f t="shared" si="2"/>
        <v>0</v>
      </c>
    </row>
    <row r="17" spans="1:12" ht="27.75">
      <c r="A17" s="265"/>
      <c r="B17" s="265" t="s">
        <v>193</v>
      </c>
      <c r="C17" s="35" t="s">
        <v>194</v>
      </c>
      <c r="D17" s="205"/>
      <c r="E17" s="205"/>
      <c r="F17" s="213">
        <f t="shared" si="0"/>
        <v>0</v>
      </c>
      <c r="G17" s="205"/>
      <c r="H17" s="205"/>
      <c r="I17" s="207">
        <f t="shared" si="1"/>
        <v>0</v>
      </c>
      <c r="J17" s="205"/>
      <c r="K17" s="205"/>
      <c r="L17" s="207">
        <f t="shared" si="2"/>
        <v>0</v>
      </c>
    </row>
    <row r="18" spans="1:12" ht="27.75">
      <c r="A18" s="265"/>
      <c r="B18" s="265"/>
      <c r="C18" s="35" t="s">
        <v>195</v>
      </c>
      <c r="D18" s="205"/>
      <c r="E18" s="205"/>
      <c r="F18" s="213">
        <f t="shared" si="0"/>
        <v>0</v>
      </c>
      <c r="G18" s="205"/>
      <c r="H18" s="205"/>
      <c r="I18" s="207">
        <f t="shared" si="1"/>
        <v>0</v>
      </c>
      <c r="J18" s="205"/>
      <c r="K18" s="205"/>
      <c r="L18" s="207">
        <f t="shared" si="2"/>
        <v>0</v>
      </c>
    </row>
    <row r="19" spans="1:12" ht="27.75">
      <c r="A19" s="265"/>
      <c r="B19" s="265"/>
      <c r="C19" s="35" t="s">
        <v>196</v>
      </c>
      <c r="D19" s="205"/>
      <c r="E19" s="205"/>
      <c r="F19" s="213">
        <f t="shared" si="0"/>
        <v>0</v>
      </c>
      <c r="G19" s="205"/>
      <c r="H19" s="205"/>
      <c r="I19" s="207">
        <f t="shared" si="1"/>
        <v>0</v>
      </c>
      <c r="J19" s="205"/>
      <c r="K19" s="205"/>
      <c r="L19" s="207">
        <f t="shared" si="2"/>
        <v>0</v>
      </c>
    </row>
    <row r="20" spans="1:12" ht="27.75">
      <c r="A20" s="265"/>
      <c r="B20" s="269" t="s">
        <v>252</v>
      </c>
      <c r="C20" s="269"/>
      <c r="D20" s="205"/>
      <c r="E20" s="205"/>
      <c r="F20" s="213">
        <f t="shared" si="0"/>
        <v>0</v>
      </c>
      <c r="G20" s="205"/>
      <c r="H20" s="205"/>
      <c r="I20" s="207">
        <f t="shared" si="1"/>
        <v>0</v>
      </c>
      <c r="J20" s="205"/>
      <c r="K20" s="205"/>
      <c r="L20" s="207">
        <f t="shared" si="2"/>
        <v>0</v>
      </c>
    </row>
    <row r="21" spans="1:12" ht="27.75">
      <c r="A21" s="265"/>
      <c r="B21" s="264" t="s">
        <v>51</v>
      </c>
      <c r="C21" s="264"/>
      <c r="D21" s="207">
        <f t="shared" ref="D21:H21" si="5">SUM(D14:D20)</f>
        <v>0</v>
      </c>
      <c r="E21" s="207">
        <f t="shared" si="5"/>
        <v>0</v>
      </c>
      <c r="F21" s="213">
        <f t="shared" si="0"/>
        <v>0</v>
      </c>
      <c r="G21" s="207">
        <f t="shared" si="5"/>
        <v>0</v>
      </c>
      <c r="H21" s="207">
        <f t="shared" si="5"/>
        <v>0</v>
      </c>
      <c r="I21" s="207">
        <f t="shared" si="1"/>
        <v>0</v>
      </c>
      <c r="J21" s="207">
        <f t="shared" ref="J21:K21" si="6">SUM(J14:J20)</f>
        <v>0</v>
      </c>
      <c r="K21" s="207">
        <f t="shared" si="6"/>
        <v>0</v>
      </c>
      <c r="L21" s="207">
        <f t="shared" si="2"/>
        <v>0</v>
      </c>
    </row>
    <row r="22" spans="1:12" ht="27.75">
      <c r="A22" s="265" t="s">
        <v>118</v>
      </c>
      <c r="B22" s="265"/>
      <c r="C22" s="205" t="s">
        <v>10</v>
      </c>
      <c r="D22" s="70"/>
      <c r="E22" s="70"/>
      <c r="F22" s="213">
        <f t="shared" si="0"/>
        <v>0</v>
      </c>
      <c r="G22" s="69"/>
      <c r="H22" s="69"/>
      <c r="I22" s="207">
        <f t="shared" si="1"/>
        <v>0</v>
      </c>
      <c r="J22" s="69"/>
      <c r="K22" s="69"/>
      <c r="L22" s="207">
        <f t="shared" si="2"/>
        <v>0</v>
      </c>
    </row>
    <row r="23" spans="1:12" ht="27.75">
      <c r="A23" s="265"/>
      <c r="B23" s="265"/>
      <c r="C23" s="35" t="s">
        <v>103</v>
      </c>
      <c r="D23" s="70"/>
      <c r="E23" s="70"/>
      <c r="F23" s="213">
        <f t="shared" si="0"/>
        <v>0</v>
      </c>
      <c r="G23" s="69"/>
      <c r="H23" s="69"/>
      <c r="I23" s="207">
        <f t="shared" si="1"/>
        <v>0</v>
      </c>
      <c r="J23" s="69"/>
      <c r="K23" s="69"/>
      <c r="L23" s="207">
        <f t="shared" si="2"/>
        <v>0</v>
      </c>
    </row>
    <row r="24" spans="1:12" ht="27.75">
      <c r="A24" s="265"/>
      <c r="B24" s="265"/>
      <c r="C24" s="205" t="s">
        <v>121</v>
      </c>
      <c r="D24" s="70"/>
      <c r="E24" s="70"/>
      <c r="F24" s="213">
        <f t="shared" si="0"/>
        <v>0</v>
      </c>
      <c r="G24" s="69"/>
      <c r="H24" s="69"/>
      <c r="I24" s="207">
        <f t="shared" si="1"/>
        <v>0</v>
      </c>
      <c r="J24" s="69"/>
      <c r="K24" s="69"/>
      <c r="L24" s="207">
        <f t="shared" si="2"/>
        <v>0</v>
      </c>
    </row>
    <row r="25" spans="1:12" ht="27.75">
      <c r="A25" s="265"/>
      <c r="B25" s="265"/>
      <c r="C25" s="205" t="s">
        <v>120</v>
      </c>
      <c r="D25" s="70"/>
      <c r="E25" s="70"/>
      <c r="F25" s="213">
        <f t="shared" si="0"/>
        <v>0</v>
      </c>
      <c r="G25" s="69"/>
      <c r="H25" s="69"/>
      <c r="I25" s="207">
        <f t="shared" si="1"/>
        <v>0</v>
      </c>
      <c r="J25" s="69"/>
      <c r="K25" s="69"/>
      <c r="L25" s="207">
        <f t="shared" si="2"/>
        <v>0</v>
      </c>
    </row>
    <row r="26" spans="1:12" ht="27.75">
      <c r="A26" s="265"/>
      <c r="B26" s="265"/>
      <c r="C26" s="205" t="s">
        <v>119</v>
      </c>
      <c r="D26" s="70"/>
      <c r="E26" s="70"/>
      <c r="F26" s="213">
        <f t="shared" si="0"/>
        <v>0</v>
      </c>
      <c r="G26" s="69"/>
      <c r="H26" s="69"/>
      <c r="I26" s="207">
        <f t="shared" si="1"/>
        <v>0</v>
      </c>
      <c r="J26" s="69"/>
      <c r="K26" s="69"/>
      <c r="L26" s="207">
        <f t="shared" si="2"/>
        <v>0</v>
      </c>
    </row>
    <row r="27" spans="1:12" ht="27.75">
      <c r="A27" s="265"/>
      <c r="B27" s="265"/>
      <c r="C27" s="205" t="s">
        <v>122</v>
      </c>
      <c r="D27" s="70"/>
      <c r="E27" s="70"/>
      <c r="F27" s="213">
        <f t="shared" si="0"/>
        <v>0</v>
      </c>
      <c r="G27" s="69"/>
      <c r="H27" s="69"/>
      <c r="I27" s="207">
        <f t="shared" si="1"/>
        <v>0</v>
      </c>
      <c r="J27" s="69"/>
      <c r="K27" s="69"/>
      <c r="L27" s="207">
        <f t="shared" si="2"/>
        <v>0</v>
      </c>
    </row>
    <row r="28" spans="1:12" ht="27.75">
      <c r="A28" s="265"/>
      <c r="B28" s="265"/>
      <c r="C28" s="207" t="s">
        <v>51</v>
      </c>
      <c r="D28" s="207">
        <f>SUM(D22:D27)</f>
        <v>0</v>
      </c>
      <c r="E28" s="207">
        <f>SUM(E22:E27)</f>
        <v>0</v>
      </c>
      <c r="F28" s="213">
        <f t="shared" si="0"/>
        <v>0</v>
      </c>
      <c r="G28" s="207">
        <f>SUM(G22:G27)</f>
        <v>0</v>
      </c>
      <c r="H28" s="207">
        <f>SUM(H22:H27)</f>
        <v>0</v>
      </c>
      <c r="I28" s="207">
        <f t="shared" si="1"/>
        <v>0</v>
      </c>
      <c r="J28" s="207">
        <f>SUM(J22:J27)</f>
        <v>0</v>
      </c>
      <c r="K28" s="207">
        <f>SUM(K22:K27)</f>
        <v>0</v>
      </c>
      <c r="L28" s="207">
        <f t="shared" si="2"/>
        <v>0</v>
      </c>
    </row>
    <row r="29" spans="1:12" ht="27.75">
      <c r="A29" s="263" t="s">
        <v>123</v>
      </c>
      <c r="B29" s="263"/>
      <c r="C29" s="205" t="s">
        <v>3</v>
      </c>
      <c r="D29" s="70"/>
      <c r="E29" s="70"/>
      <c r="F29" s="213">
        <f t="shared" si="0"/>
        <v>0</v>
      </c>
      <c r="G29" s="69"/>
      <c r="H29" s="69"/>
      <c r="I29" s="207">
        <f t="shared" si="1"/>
        <v>0</v>
      </c>
      <c r="J29" s="69"/>
      <c r="K29" s="69"/>
      <c r="L29" s="207">
        <f t="shared" si="2"/>
        <v>0</v>
      </c>
    </row>
    <row r="30" spans="1:12" ht="27.75">
      <c r="A30" s="263"/>
      <c r="B30" s="263"/>
      <c r="C30" s="205" t="s">
        <v>124</v>
      </c>
      <c r="D30" s="70"/>
      <c r="E30" s="70"/>
      <c r="F30" s="213">
        <f t="shared" si="0"/>
        <v>0</v>
      </c>
      <c r="G30" s="69"/>
      <c r="H30" s="69"/>
      <c r="I30" s="207">
        <f t="shared" si="1"/>
        <v>0</v>
      </c>
      <c r="J30" s="69"/>
      <c r="K30" s="69"/>
      <c r="L30" s="207">
        <f t="shared" si="2"/>
        <v>0</v>
      </c>
    </row>
    <row r="31" spans="1:12" ht="27.75">
      <c r="A31" s="263"/>
      <c r="B31" s="263"/>
      <c r="C31" s="205" t="s">
        <v>125</v>
      </c>
      <c r="D31" s="70"/>
      <c r="E31" s="70"/>
      <c r="F31" s="213">
        <f t="shared" si="0"/>
        <v>0</v>
      </c>
      <c r="G31" s="69"/>
      <c r="H31" s="69"/>
      <c r="I31" s="207">
        <f t="shared" si="1"/>
        <v>0</v>
      </c>
      <c r="J31" s="69"/>
      <c r="K31" s="69"/>
      <c r="L31" s="207">
        <f t="shared" si="2"/>
        <v>0</v>
      </c>
    </row>
    <row r="32" spans="1:12" ht="55.5">
      <c r="A32" s="263"/>
      <c r="B32" s="263"/>
      <c r="C32" s="205" t="s">
        <v>126</v>
      </c>
      <c r="D32" s="70"/>
      <c r="E32" s="70"/>
      <c r="F32" s="213">
        <f t="shared" si="0"/>
        <v>0</v>
      </c>
      <c r="G32" s="69"/>
      <c r="H32" s="69"/>
      <c r="I32" s="207">
        <f t="shared" si="1"/>
        <v>0</v>
      </c>
      <c r="J32" s="69"/>
      <c r="K32" s="69"/>
      <c r="L32" s="207">
        <f t="shared" si="2"/>
        <v>0</v>
      </c>
    </row>
    <row r="33" spans="1:12" ht="27.75">
      <c r="A33" s="263"/>
      <c r="B33" s="263"/>
      <c r="C33" s="205" t="s">
        <v>127</v>
      </c>
      <c r="D33" s="70"/>
      <c r="E33" s="70"/>
      <c r="F33" s="213">
        <f t="shared" si="0"/>
        <v>0</v>
      </c>
      <c r="G33" s="69"/>
      <c r="H33" s="69"/>
      <c r="I33" s="207">
        <f t="shared" si="1"/>
        <v>0</v>
      </c>
      <c r="J33" s="69"/>
      <c r="K33" s="69"/>
      <c r="L33" s="207">
        <f t="shared" si="2"/>
        <v>0</v>
      </c>
    </row>
    <row r="34" spans="1:12" ht="27.75">
      <c r="A34" s="263"/>
      <c r="B34" s="263"/>
      <c r="C34" s="35" t="s">
        <v>128</v>
      </c>
      <c r="D34" s="70"/>
      <c r="E34" s="70"/>
      <c r="F34" s="213">
        <f t="shared" si="0"/>
        <v>0</v>
      </c>
      <c r="G34" s="69"/>
      <c r="H34" s="69"/>
      <c r="I34" s="207">
        <f t="shared" si="1"/>
        <v>0</v>
      </c>
      <c r="J34" s="69"/>
      <c r="K34" s="69"/>
      <c r="L34" s="207">
        <f t="shared" si="2"/>
        <v>0</v>
      </c>
    </row>
    <row r="35" spans="1:12" ht="27.75">
      <c r="A35" s="263"/>
      <c r="B35" s="263"/>
      <c r="C35" s="207" t="s">
        <v>51</v>
      </c>
      <c r="D35" s="207">
        <f>SUM(D29:D34)</f>
        <v>0</v>
      </c>
      <c r="E35" s="207">
        <f>SUM(E29:E34)</f>
        <v>0</v>
      </c>
      <c r="F35" s="213">
        <f t="shared" si="0"/>
        <v>0</v>
      </c>
      <c r="G35" s="207">
        <f>SUM(G29:G34)</f>
        <v>0</v>
      </c>
      <c r="H35" s="207">
        <f>SUM(H29:H34)</f>
        <v>0</v>
      </c>
      <c r="I35" s="207">
        <f t="shared" si="1"/>
        <v>0</v>
      </c>
      <c r="J35" s="207">
        <f>SUM(J29:J34)</f>
        <v>0</v>
      </c>
      <c r="K35" s="207">
        <f>SUM(K29:K34)</f>
        <v>0</v>
      </c>
      <c r="L35" s="207">
        <f t="shared" si="2"/>
        <v>0</v>
      </c>
    </row>
    <row r="36" spans="1:12" ht="27.75">
      <c r="A36" s="263" t="s">
        <v>129</v>
      </c>
      <c r="B36" s="260" t="s">
        <v>130</v>
      </c>
      <c r="C36" s="260"/>
      <c r="D36" s="68"/>
      <c r="E36" s="68"/>
      <c r="F36" s="213">
        <f t="shared" si="0"/>
        <v>0</v>
      </c>
      <c r="G36" s="69"/>
      <c r="H36" s="69"/>
      <c r="I36" s="207">
        <f t="shared" ref="I36:I53" si="7">G36+H36</f>
        <v>0</v>
      </c>
      <c r="J36" s="69"/>
      <c r="K36" s="69"/>
      <c r="L36" s="207">
        <f t="shared" ref="L36:L53" si="8">J36+K36</f>
        <v>0</v>
      </c>
    </row>
    <row r="37" spans="1:12" ht="27.75">
      <c r="A37" s="263"/>
      <c r="B37" s="260" t="s">
        <v>10</v>
      </c>
      <c r="C37" s="260"/>
      <c r="D37" s="68"/>
      <c r="E37" s="68"/>
      <c r="F37" s="213">
        <f t="shared" si="0"/>
        <v>0</v>
      </c>
      <c r="G37" s="69"/>
      <c r="H37" s="69"/>
      <c r="I37" s="207">
        <f t="shared" si="7"/>
        <v>0</v>
      </c>
      <c r="J37" s="69"/>
      <c r="K37" s="69"/>
      <c r="L37" s="207">
        <f t="shared" si="8"/>
        <v>0</v>
      </c>
    </row>
    <row r="38" spans="1:12" ht="27.75">
      <c r="A38" s="263"/>
      <c r="B38" s="265" t="s">
        <v>117</v>
      </c>
      <c r="C38" s="205" t="s">
        <v>11</v>
      </c>
      <c r="D38" s="68"/>
      <c r="E38" s="68"/>
      <c r="F38" s="213">
        <f t="shared" si="0"/>
        <v>0</v>
      </c>
      <c r="G38" s="69"/>
      <c r="H38" s="69"/>
      <c r="I38" s="207">
        <f t="shared" si="7"/>
        <v>0</v>
      </c>
      <c r="J38" s="69"/>
      <c r="K38" s="69"/>
      <c r="L38" s="207">
        <f t="shared" si="8"/>
        <v>0</v>
      </c>
    </row>
    <row r="39" spans="1:12" ht="27.75">
      <c r="A39" s="263"/>
      <c r="B39" s="265"/>
      <c r="C39" s="205" t="s">
        <v>198</v>
      </c>
      <c r="D39" s="68"/>
      <c r="E39" s="68"/>
      <c r="F39" s="213">
        <f t="shared" si="0"/>
        <v>0</v>
      </c>
      <c r="G39" s="69"/>
      <c r="H39" s="69"/>
      <c r="I39" s="207">
        <f t="shared" si="7"/>
        <v>0</v>
      </c>
      <c r="J39" s="69"/>
      <c r="K39" s="69"/>
      <c r="L39" s="207">
        <f t="shared" si="8"/>
        <v>0</v>
      </c>
    </row>
    <row r="40" spans="1:12" ht="27.75">
      <c r="A40" s="263"/>
      <c r="B40" s="265"/>
      <c r="C40" s="205" t="s">
        <v>197</v>
      </c>
      <c r="D40" s="68"/>
      <c r="E40" s="68"/>
      <c r="F40" s="213">
        <f t="shared" si="0"/>
        <v>0</v>
      </c>
      <c r="G40" s="69"/>
      <c r="H40" s="69"/>
      <c r="I40" s="207">
        <f t="shared" si="7"/>
        <v>0</v>
      </c>
      <c r="J40" s="69"/>
      <c r="K40" s="69"/>
      <c r="L40" s="207">
        <f t="shared" si="8"/>
        <v>0</v>
      </c>
    </row>
    <row r="41" spans="1:12" ht="27.75">
      <c r="A41" s="263"/>
      <c r="B41" s="265"/>
      <c r="C41" s="205" t="s">
        <v>199</v>
      </c>
      <c r="D41" s="68"/>
      <c r="E41" s="68"/>
      <c r="F41" s="213">
        <f t="shared" si="0"/>
        <v>0</v>
      </c>
      <c r="G41" s="69"/>
      <c r="H41" s="69"/>
      <c r="I41" s="207">
        <f t="shared" si="7"/>
        <v>0</v>
      </c>
      <c r="J41" s="69"/>
      <c r="K41" s="69"/>
      <c r="L41" s="207">
        <f t="shared" si="8"/>
        <v>0</v>
      </c>
    </row>
    <row r="42" spans="1:12" ht="27.75">
      <c r="A42" s="263"/>
      <c r="B42" s="265" t="s">
        <v>97</v>
      </c>
      <c r="C42" s="205" t="s">
        <v>200</v>
      </c>
      <c r="D42" s="68"/>
      <c r="E42" s="68"/>
      <c r="F42" s="213">
        <f t="shared" si="0"/>
        <v>0</v>
      </c>
      <c r="G42" s="69"/>
      <c r="H42" s="69"/>
      <c r="I42" s="207">
        <f t="shared" si="7"/>
        <v>0</v>
      </c>
      <c r="J42" s="69"/>
      <c r="K42" s="69"/>
      <c r="L42" s="207">
        <f t="shared" si="8"/>
        <v>0</v>
      </c>
    </row>
    <row r="43" spans="1:12" ht="27.75">
      <c r="A43" s="263"/>
      <c r="B43" s="265"/>
      <c r="C43" s="205" t="s">
        <v>201</v>
      </c>
      <c r="D43" s="68"/>
      <c r="E43" s="68"/>
      <c r="F43" s="213">
        <f t="shared" si="0"/>
        <v>0</v>
      </c>
      <c r="G43" s="69"/>
      <c r="H43" s="69"/>
      <c r="I43" s="207">
        <f t="shared" si="7"/>
        <v>0</v>
      </c>
      <c r="J43" s="69"/>
      <c r="K43" s="69"/>
      <c r="L43" s="207">
        <f t="shared" si="8"/>
        <v>0</v>
      </c>
    </row>
    <row r="44" spans="1:12" ht="27.75">
      <c r="A44" s="263"/>
      <c r="B44" s="265"/>
      <c r="C44" s="205" t="s">
        <v>202</v>
      </c>
      <c r="D44" s="68"/>
      <c r="E44" s="68"/>
      <c r="F44" s="213">
        <f t="shared" si="0"/>
        <v>0</v>
      </c>
      <c r="G44" s="69"/>
      <c r="H44" s="69"/>
      <c r="I44" s="207">
        <f t="shared" si="7"/>
        <v>0</v>
      </c>
      <c r="J44" s="69"/>
      <c r="K44" s="69"/>
      <c r="L44" s="207">
        <f t="shared" si="8"/>
        <v>0</v>
      </c>
    </row>
    <row r="45" spans="1:12" ht="27.75">
      <c r="A45" s="263"/>
      <c r="B45" s="265" t="s">
        <v>203</v>
      </c>
      <c r="C45" s="35" t="s">
        <v>204</v>
      </c>
      <c r="D45" s="68"/>
      <c r="E45" s="68"/>
      <c r="F45" s="213">
        <f t="shared" si="0"/>
        <v>0</v>
      </c>
      <c r="G45" s="69"/>
      <c r="H45" s="69"/>
      <c r="I45" s="207">
        <f t="shared" si="7"/>
        <v>0</v>
      </c>
      <c r="J45" s="69"/>
      <c r="K45" s="69"/>
      <c r="L45" s="207">
        <f t="shared" si="8"/>
        <v>0</v>
      </c>
    </row>
    <row r="46" spans="1:12" ht="27.75">
      <c r="A46" s="263"/>
      <c r="B46" s="265"/>
      <c r="C46" s="35" t="s">
        <v>205</v>
      </c>
      <c r="D46" s="68"/>
      <c r="E46" s="68"/>
      <c r="F46" s="213">
        <f t="shared" si="0"/>
        <v>0</v>
      </c>
      <c r="G46" s="69"/>
      <c r="H46" s="69"/>
      <c r="I46" s="207">
        <f t="shared" si="7"/>
        <v>0</v>
      </c>
      <c r="J46" s="69"/>
      <c r="K46" s="69"/>
      <c r="L46" s="207">
        <f t="shared" si="8"/>
        <v>0</v>
      </c>
    </row>
    <row r="47" spans="1:12" ht="27.75">
      <c r="A47" s="263"/>
      <c r="B47" s="265"/>
      <c r="C47" s="35" t="s">
        <v>206</v>
      </c>
      <c r="D47" s="68"/>
      <c r="E47" s="68"/>
      <c r="F47" s="213">
        <f t="shared" si="0"/>
        <v>0</v>
      </c>
      <c r="G47" s="69"/>
      <c r="H47" s="69"/>
      <c r="I47" s="207">
        <f t="shared" si="7"/>
        <v>0</v>
      </c>
      <c r="J47" s="69"/>
      <c r="K47" s="69"/>
      <c r="L47" s="207">
        <f t="shared" si="8"/>
        <v>0</v>
      </c>
    </row>
    <row r="48" spans="1:12" ht="27.75">
      <c r="A48" s="263"/>
      <c r="B48" s="265"/>
      <c r="C48" s="35" t="s">
        <v>207</v>
      </c>
      <c r="D48" s="68"/>
      <c r="E48" s="68"/>
      <c r="F48" s="213">
        <f t="shared" si="0"/>
        <v>0</v>
      </c>
      <c r="G48" s="69"/>
      <c r="H48" s="69"/>
      <c r="I48" s="207">
        <f t="shared" si="7"/>
        <v>0</v>
      </c>
      <c r="J48" s="69"/>
      <c r="K48" s="69"/>
      <c r="L48" s="207">
        <f t="shared" si="8"/>
        <v>0</v>
      </c>
    </row>
    <row r="49" spans="1:12" ht="27.75">
      <c r="A49" s="263"/>
      <c r="B49" s="265"/>
      <c r="C49" s="205" t="s">
        <v>208</v>
      </c>
      <c r="D49" s="68"/>
      <c r="E49" s="68"/>
      <c r="F49" s="213">
        <f t="shared" si="0"/>
        <v>0</v>
      </c>
      <c r="G49" s="69"/>
      <c r="H49" s="69"/>
      <c r="I49" s="207">
        <f t="shared" si="7"/>
        <v>0</v>
      </c>
      <c r="J49" s="69"/>
      <c r="K49" s="69"/>
      <c r="L49" s="207">
        <f t="shared" si="8"/>
        <v>0</v>
      </c>
    </row>
    <row r="50" spans="1:12" ht="27.75">
      <c r="A50" s="263"/>
      <c r="B50" s="265" t="s">
        <v>209</v>
      </c>
      <c r="C50" s="205" t="s">
        <v>210</v>
      </c>
      <c r="D50" s="68"/>
      <c r="E50" s="68"/>
      <c r="F50" s="213">
        <f t="shared" si="0"/>
        <v>0</v>
      </c>
      <c r="G50" s="69"/>
      <c r="H50" s="69"/>
      <c r="I50" s="207">
        <f t="shared" si="7"/>
        <v>0</v>
      </c>
      <c r="J50" s="69"/>
      <c r="K50" s="69"/>
      <c r="L50" s="207">
        <f t="shared" si="8"/>
        <v>0</v>
      </c>
    </row>
    <row r="51" spans="1:12" ht="27.75">
      <c r="A51" s="263"/>
      <c r="B51" s="265"/>
      <c r="C51" s="205" t="s">
        <v>211</v>
      </c>
      <c r="D51" s="68"/>
      <c r="E51" s="68"/>
      <c r="F51" s="213">
        <f t="shared" si="0"/>
        <v>0</v>
      </c>
      <c r="G51" s="69"/>
      <c r="H51" s="69"/>
      <c r="I51" s="207">
        <f t="shared" si="7"/>
        <v>0</v>
      </c>
      <c r="J51" s="69"/>
      <c r="K51" s="69"/>
      <c r="L51" s="207">
        <f t="shared" si="8"/>
        <v>0</v>
      </c>
    </row>
    <row r="52" spans="1:12" ht="27.75">
      <c r="A52" s="263"/>
      <c r="B52" s="265"/>
      <c r="C52" s="205" t="s">
        <v>212</v>
      </c>
      <c r="D52" s="68"/>
      <c r="E52" s="68"/>
      <c r="F52" s="213">
        <f t="shared" si="0"/>
        <v>0</v>
      </c>
      <c r="G52" s="69"/>
      <c r="H52" s="69"/>
      <c r="I52" s="207">
        <f t="shared" si="7"/>
        <v>0</v>
      </c>
      <c r="J52" s="69"/>
      <c r="K52" s="69"/>
      <c r="L52" s="207">
        <f t="shared" si="8"/>
        <v>0</v>
      </c>
    </row>
    <row r="53" spans="1:12" ht="27.75">
      <c r="A53" s="263"/>
      <c r="B53" s="264" t="s">
        <v>51</v>
      </c>
      <c r="C53" s="264"/>
      <c r="D53" s="207">
        <f>SUM(D36:D52)</f>
        <v>0</v>
      </c>
      <c r="E53" s="207">
        <f>SUM(E36:E52)</f>
        <v>0</v>
      </c>
      <c r="F53" s="213">
        <f t="shared" si="0"/>
        <v>0</v>
      </c>
      <c r="G53" s="207">
        <f>SUM(G36:G52)</f>
        <v>0</v>
      </c>
      <c r="H53" s="207">
        <f>SUM(H36:H52)</f>
        <v>0</v>
      </c>
      <c r="I53" s="207">
        <f t="shared" si="7"/>
        <v>0</v>
      </c>
      <c r="J53" s="207">
        <f>SUM(J36:J52)</f>
        <v>0</v>
      </c>
      <c r="K53" s="207">
        <f>SUM(K36:K52)</f>
        <v>0</v>
      </c>
      <c r="L53" s="207">
        <f t="shared" si="8"/>
        <v>0</v>
      </c>
    </row>
    <row r="54" spans="1:12" ht="27.75">
      <c r="A54" s="263" t="s">
        <v>131</v>
      </c>
      <c r="B54" s="263"/>
      <c r="C54" s="205" t="s">
        <v>13</v>
      </c>
      <c r="D54" s="260"/>
      <c r="E54" s="260"/>
      <c r="F54" s="336">
        <f>D54+E54</f>
        <v>0</v>
      </c>
      <c r="G54" s="260"/>
      <c r="H54" s="260"/>
      <c r="I54" s="261">
        <f>G54+H54</f>
        <v>0</v>
      </c>
      <c r="J54" s="260"/>
      <c r="K54" s="260"/>
      <c r="L54" s="261">
        <f>J54+K54</f>
        <v>0</v>
      </c>
    </row>
    <row r="55" spans="1:12" ht="27.75">
      <c r="A55" s="263"/>
      <c r="B55" s="263"/>
      <c r="C55" s="205" t="s">
        <v>132</v>
      </c>
      <c r="D55" s="260"/>
      <c r="E55" s="260"/>
      <c r="F55" s="336">
        <f t="shared" ref="F55:F111" si="9">D55+E55</f>
        <v>0</v>
      </c>
      <c r="G55" s="260"/>
      <c r="H55" s="260"/>
      <c r="I55" s="261">
        <f>SUM(G55:H55)</f>
        <v>0</v>
      </c>
      <c r="J55" s="260"/>
      <c r="K55" s="260"/>
      <c r="L55" s="261">
        <f>SUM(J55:K55)</f>
        <v>0</v>
      </c>
    </row>
    <row r="56" spans="1:12" ht="27.75">
      <c r="A56" s="263"/>
      <c r="B56" s="263"/>
      <c r="C56" s="205" t="s">
        <v>133</v>
      </c>
      <c r="D56" s="260"/>
      <c r="E56" s="260"/>
      <c r="F56" s="336">
        <f t="shared" si="9"/>
        <v>0</v>
      </c>
      <c r="G56" s="260"/>
      <c r="H56" s="260"/>
      <c r="I56" s="261"/>
      <c r="J56" s="260"/>
      <c r="K56" s="260"/>
      <c r="L56" s="261"/>
    </row>
    <row r="57" spans="1:12" ht="27.75">
      <c r="A57" s="263"/>
      <c r="B57" s="263"/>
      <c r="C57" s="205" t="s">
        <v>134</v>
      </c>
      <c r="D57" s="260"/>
      <c r="E57" s="260"/>
      <c r="F57" s="336">
        <f t="shared" si="9"/>
        <v>0</v>
      </c>
      <c r="G57" s="260"/>
      <c r="H57" s="260"/>
      <c r="I57" s="261"/>
      <c r="J57" s="260"/>
      <c r="K57" s="260"/>
      <c r="L57" s="261"/>
    </row>
    <row r="58" spans="1:12" ht="27.75">
      <c r="A58" s="263"/>
      <c r="B58" s="263"/>
      <c r="C58" s="35" t="s">
        <v>135</v>
      </c>
      <c r="D58" s="260"/>
      <c r="E58" s="260"/>
      <c r="F58" s="336">
        <f t="shared" si="9"/>
        <v>0</v>
      </c>
      <c r="G58" s="260"/>
      <c r="H58" s="260"/>
      <c r="I58" s="261">
        <f>SUM(G58:H58)</f>
        <v>0</v>
      </c>
      <c r="J58" s="260"/>
      <c r="K58" s="260"/>
      <c r="L58" s="261">
        <f>SUM(J58:K58)</f>
        <v>0</v>
      </c>
    </row>
    <row r="59" spans="1:12" ht="83.25">
      <c r="A59" s="263"/>
      <c r="B59" s="263"/>
      <c r="C59" s="35" t="s">
        <v>253</v>
      </c>
      <c r="D59" s="260"/>
      <c r="E59" s="260"/>
      <c r="F59" s="336">
        <f t="shared" si="9"/>
        <v>0</v>
      </c>
      <c r="G59" s="260"/>
      <c r="H59" s="260"/>
      <c r="I59" s="261"/>
      <c r="J59" s="260"/>
      <c r="K59" s="260"/>
      <c r="L59" s="261"/>
    </row>
    <row r="60" spans="1:12" ht="55.5">
      <c r="A60" s="263"/>
      <c r="B60" s="263"/>
      <c r="C60" s="35" t="s">
        <v>136</v>
      </c>
      <c r="D60" s="260"/>
      <c r="E60" s="260"/>
      <c r="F60" s="336">
        <f t="shared" si="9"/>
        <v>0</v>
      </c>
      <c r="G60" s="260"/>
      <c r="H60" s="260"/>
      <c r="I60" s="261"/>
      <c r="J60" s="260"/>
      <c r="K60" s="260"/>
      <c r="L60" s="261"/>
    </row>
    <row r="61" spans="1:12" ht="27.75">
      <c r="A61" s="263"/>
      <c r="B61" s="263"/>
      <c r="C61" s="207" t="s">
        <v>51</v>
      </c>
      <c r="D61" s="207">
        <f>SUM(D54:D60)</f>
        <v>0</v>
      </c>
      <c r="E61" s="207">
        <f>SUM(E54:E60)</f>
        <v>0</v>
      </c>
      <c r="F61" s="213">
        <f>SUM(F54:F60)</f>
        <v>0</v>
      </c>
      <c r="G61" s="207">
        <f>SUM(G54:G60)</f>
        <v>0</v>
      </c>
      <c r="H61" s="207">
        <f>SUM(H54:H60)</f>
        <v>0</v>
      </c>
      <c r="I61" s="207">
        <f>SUM(G61:H61)</f>
        <v>0</v>
      </c>
      <c r="J61" s="207">
        <f>SUM(J54:J60)</f>
        <v>0</v>
      </c>
      <c r="K61" s="207">
        <f>SUM(K54:K60)</f>
        <v>0</v>
      </c>
      <c r="L61" s="207">
        <f>SUM(J61:K61)</f>
        <v>0</v>
      </c>
    </row>
    <row r="62" spans="1:12" ht="27.75">
      <c r="A62" s="265" t="s">
        <v>213</v>
      </c>
      <c r="B62" s="265"/>
      <c r="C62" s="205" t="s">
        <v>3</v>
      </c>
      <c r="D62" s="68"/>
      <c r="E62" s="68"/>
      <c r="F62" s="213">
        <f>D62+E62</f>
        <v>0</v>
      </c>
      <c r="G62" s="69"/>
      <c r="H62" s="69"/>
      <c r="I62" s="207">
        <f t="shared" ref="I62:I111" si="10">SUM(G62:H62)</f>
        <v>0</v>
      </c>
      <c r="J62" s="69"/>
      <c r="K62" s="69"/>
      <c r="L62" s="207">
        <f t="shared" ref="L62:L63" si="11">SUM(J62:K62)</f>
        <v>0</v>
      </c>
    </row>
    <row r="63" spans="1:12" ht="27.75">
      <c r="A63" s="265"/>
      <c r="B63" s="265"/>
      <c r="C63" s="205" t="s">
        <v>10</v>
      </c>
      <c r="D63" s="68"/>
      <c r="E63" s="68"/>
      <c r="F63" s="213">
        <f t="shared" si="9"/>
        <v>0</v>
      </c>
      <c r="G63" s="69"/>
      <c r="H63" s="69"/>
      <c r="I63" s="207">
        <f t="shared" si="10"/>
        <v>0</v>
      </c>
      <c r="J63" s="69"/>
      <c r="K63" s="69"/>
      <c r="L63" s="207">
        <f t="shared" si="11"/>
        <v>0</v>
      </c>
    </row>
    <row r="64" spans="1:12" ht="27.75">
      <c r="A64" s="265"/>
      <c r="B64" s="265"/>
      <c r="C64" s="205" t="s">
        <v>130</v>
      </c>
      <c r="D64" s="68"/>
      <c r="E64" s="68"/>
      <c r="F64" s="213">
        <f t="shared" si="9"/>
        <v>0</v>
      </c>
      <c r="G64" s="69"/>
      <c r="H64" s="69"/>
      <c r="I64" s="207">
        <f>SUM(G64:H64)</f>
        <v>0</v>
      </c>
      <c r="J64" s="69"/>
      <c r="K64" s="69"/>
      <c r="L64" s="207">
        <f>SUM(J64:K64)</f>
        <v>0</v>
      </c>
    </row>
    <row r="65" spans="1:12" ht="27.75">
      <c r="A65" s="265"/>
      <c r="B65" s="265"/>
      <c r="C65" s="205" t="s">
        <v>367</v>
      </c>
      <c r="D65" s="68"/>
      <c r="E65" s="68"/>
      <c r="F65" s="213">
        <f t="shared" si="9"/>
        <v>0</v>
      </c>
      <c r="G65" s="69"/>
      <c r="H65" s="69"/>
      <c r="I65" s="207">
        <f t="shared" si="10"/>
        <v>0</v>
      </c>
      <c r="J65" s="69"/>
      <c r="K65" s="69"/>
      <c r="L65" s="207">
        <f t="shared" ref="L65" si="12">SUM(J65:K65)</f>
        <v>0</v>
      </c>
    </row>
    <row r="66" spans="1:12" ht="27.75">
      <c r="A66" s="265"/>
      <c r="B66" s="265"/>
      <c r="C66" s="207" t="s">
        <v>51</v>
      </c>
      <c r="D66" s="207">
        <f>SUM(D62:D65)</f>
        <v>0</v>
      </c>
      <c r="E66" s="207">
        <f t="shared" ref="E66:L66" si="13">SUM(E62:E65)</f>
        <v>0</v>
      </c>
      <c r="F66" s="213">
        <f>SUM(F62:F65)</f>
        <v>0</v>
      </c>
      <c r="G66" s="207">
        <f t="shared" si="13"/>
        <v>0</v>
      </c>
      <c r="H66" s="207">
        <f t="shared" si="13"/>
        <v>0</v>
      </c>
      <c r="I66" s="207">
        <f t="shared" si="13"/>
        <v>0</v>
      </c>
      <c r="J66" s="207">
        <f t="shared" si="13"/>
        <v>0</v>
      </c>
      <c r="K66" s="207">
        <f t="shared" si="13"/>
        <v>0</v>
      </c>
      <c r="L66" s="207">
        <f t="shared" si="13"/>
        <v>0</v>
      </c>
    </row>
    <row r="67" spans="1:12" ht="27.75">
      <c r="A67" s="263" t="s">
        <v>214</v>
      </c>
      <c r="B67" s="263"/>
      <c r="C67" s="205" t="s">
        <v>10</v>
      </c>
      <c r="D67" s="68"/>
      <c r="E67" s="68"/>
      <c r="F67" s="213">
        <f t="shared" si="9"/>
        <v>0</v>
      </c>
      <c r="G67" s="69"/>
      <c r="H67" s="69"/>
      <c r="I67" s="207">
        <f t="shared" si="10"/>
        <v>0</v>
      </c>
      <c r="J67" s="69"/>
      <c r="K67" s="69"/>
      <c r="L67" s="207">
        <f t="shared" ref="L67:L111" si="14">SUM(J67:K67)</f>
        <v>0</v>
      </c>
    </row>
    <row r="68" spans="1:12" ht="27.75">
      <c r="A68" s="263"/>
      <c r="B68" s="263"/>
      <c r="C68" s="205" t="s">
        <v>137</v>
      </c>
      <c r="D68" s="68"/>
      <c r="E68" s="68"/>
      <c r="F68" s="213">
        <f t="shared" si="9"/>
        <v>0</v>
      </c>
      <c r="G68" s="69"/>
      <c r="H68" s="69"/>
      <c r="I68" s="207">
        <f t="shared" si="10"/>
        <v>0</v>
      </c>
      <c r="J68" s="69"/>
      <c r="K68" s="69"/>
      <c r="L68" s="207">
        <f t="shared" si="14"/>
        <v>0</v>
      </c>
    </row>
    <row r="69" spans="1:12" ht="27.75">
      <c r="A69" s="263"/>
      <c r="B69" s="263"/>
      <c r="C69" s="207" t="s">
        <v>51</v>
      </c>
      <c r="D69" s="207">
        <f>SUM(D67:D68)</f>
        <v>0</v>
      </c>
      <c r="E69" s="207">
        <f>SUM(E67:E68)</f>
        <v>0</v>
      </c>
      <c r="F69" s="213">
        <f>SUM(F67:F68)</f>
        <v>0</v>
      </c>
      <c r="G69" s="207">
        <f>SUM(G67:G68)</f>
        <v>0</v>
      </c>
      <c r="H69" s="207">
        <f>SUM(H67:H68)</f>
        <v>0</v>
      </c>
      <c r="I69" s="207">
        <f t="shared" si="10"/>
        <v>0</v>
      </c>
      <c r="J69" s="207">
        <f>SUM(J67:J68)</f>
        <v>0</v>
      </c>
      <c r="K69" s="207">
        <f>SUM(K67:K68)</f>
        <v>0</v>
      </c>
      <c r="L69" s="207">
        <f t="shared" si="14"/>
        <v>0</v>
      </c>
    </row>
    <row r="70" spans="1:12" ht="27.75">
      <c r="A70" s="263" t="s">
        <v>336</v>
      </c>
      <c r="B70" s="260" t="s">
        <v>13</v>
      </c>
      <c r="C70" s="260"/>
      <c r="D70" s="205"/>
      <c r="E70" s="205"/>
      <c r="F70" s="213">
        <f t="shared" si="9"/>
        <v>0</v>
      </c>
      <c r="G70" s="69"/>
      <c r="H70" s="69"/>
      <c r="I70" s="207">
        <f t="shared" si="10"/>
        <v>0</v>
      </c>
      <c r="J70" s="69"/>
      <c r="K70" s="69"/>
      <c r="L70" s="207">
        <f t="shared" si="14"/>
        <v>0</v>
      </c>
    </row>
    <row r="71" spans="1:12" ht="27.75">
      <c r="A71" s="263"/>
      <c r="B71" s="263" t="s">
        <v>47</v>
      </c>
      <c r="C71" s="205" t="s">
        <v>337</v>
      </c>
      <c r="D71" s="205"/>
      <c r="E71" s="205"/>
      <c r="F71" s="213">
        <f t="shared" si="9"/>
        <v>0</v>
      </c>
      <c r="G71" s="69"/>
      <c r="H71" s="69"/>
      <c r="I71" s="207">
        <f t="shared" si="10"/>
        <v>0</v>
      </c>
      <c r="J71" s="69"/>
      <c r="K71" s="69"/>
      <c r="L71" s="207">
        <f t="shared" si="14"/>
        <v>0</v>
      </c>
    </row>
    <row r="72" spans="1:12" ht="27.75">
      <c r="A72" s="263"/>
      <c r="B72" s="263"/>
      <c r="C72" s="205" t="s">
        <v>338</v>
      </c>
      <c r="D72" s="205"/>
      <c r="E72" s="205"/>
      <c r="F72" s="213">
        <f t="shared" si="9"/>
        <v>0</v>
      </c>
      <c r="G72" s="69"/>
      <c r="H72" s="69"/>
      <c r="I72" s="207">
        <f t="shared" si="10"/>
        <v>0</v>
      </c>
      <c r="J72" s="69"/>
      <c r="K72" s="69"/>
      <c r="L72" s="207">
        <f t="shared" si="14"/>
        <v>0</v>
      </c>
    </row>
    <row r="73" spans="1:12" ht="27.75">
      <c r="A73" s="263"/>
      <c r="B73" s="264" t="s">
        <v>51</v>
      </c>
      <c r="C73" s="264"/>
      <c r="D73" s="207">
        <f>SUM(D70:D72)</f>
        <v>0</v>
      </c>
      <c r="E73" s="207">
        <f>SUM(E70:E72)</f>
        <v>0</v>
      </c>
      <c r="F73" s="213">
        <f>SUM(F70:F72)</f>
        <v>0</v>
      </c>
      <c r="G73" s="207">
        <f>SUM(G70:G72)</f>
        <v>0</v>
      </c>
      <c r="H73" s="207">
        <f>SUM(H70:H72)</f>
        <v>0</v>
      </c>
      <c r="I73" s="207">
        <f t="shared" si="10"/>
        <v>0</v>
      </c>
      <c r="J73" s="207">
        <f>SUM(J70:J72)</f>
        <v>0</v>
      </c>
      <c r="K73" s="207">
        <f>SUM(K70:K72)</f>
        <v>0</v>
      </c>
      <c r="L73" s="207">
        <f t="shared" si="14"/>
        <v>0</v>
      </c>
    </row>
    <row r="74" spans="1:12" ht="27.75">
      <c r="A74" s="263" t="s">
        <v>339</v>
      </c>
      <c r="B74" s="263" t="s">
        <v>340</v>
      </c>
      <c r="C74" s="205" t="s">
        <v>341</v>
      </c>
      <c r="D74" s="68"/>
      <c r="E74" s="68"/>
      <c r="F74" s="213">
        <f t="shared" si="9"/>
        <v>0</v>
      </c>
      <c r="G74" s="69"/>
      <c r="H74" s="69"/>
      <c r="I74" s="207">
        <f t="shared" si="10"/>
        <v>0</v>
      </c>
      <c r="J74" s="69"/>
      <c r="K74" s="69"/>
      <c r="L74" s="207">
        <f t="shared" si="14"/>
        <v>0</v>
      </c>
    </row>
    <row r="75" spans="1:12" ht="27.75">
      <c r="A75" s="263"/>
      <c r="B75" s="263"/>
      <c r="C75" s="205" t="s">
        <v>342</v>
      </c>
      <c r="D75" s="68"/>
      <c r="E75" s="68"/>
      <c r="F75" s="213">
        <f t="shared" si="9"/>
        <v>0</v>
      </c>
      <c r="G75" s="69"/>
      <c r="H75" s="69"/>
      <c r="I75" s="207">
        <f t="shared" si="10"/>
        <v>0</v>
      </c>
      <c r="J75" s="69"/>
      <c r="K75" s="69"/>
      <c r="L75" s="207">
        <f t="shared" si="14"/>
        <v>0</v>
      </c>
    </row>
    <row r="76" spans="1:12" ht="27.75">
      <c r="A76" s="263"/>
      <c r="B76" s="263"/>
      <c r="C76" s="205" t="s">
        <v>343</v>
      </c>
      <c r="D76" s="68"/>
      <c r="E76" s="68"/>
      <c r="F76" s="213">
        <f t="shared" si="9"/>
        <v>0</v>
      </c>
      <c r="G76" s="69"/>
      <c r="H76" s="69"/>
      <c r="I76" s="207">
        <f t="shared" si="10"/>
        <v>0</v>
      </c>
      <c r="J76" s="69"/>
      <c r="K76" s="69"/>
      <c r="L76" s="207">
        <f t="shared" si="14"/>
        <v>0</v>
      </c>
    </row>
    <row r="77" spans="1:12" ht="27.75">
      <c r="A77" s="263"/>
      <c r="B77" s="260" t="s">
        <v>103</v>
      </c>
      <c r="C77" s="260"/>
      <c r="D77" s="68"/>
      <c r="E77" s="68"/>
      <c r="F77" s="213">
        <f t="shared" si="9"/>
        <v>0</v>
      </c>
      <c r="G77" s="69"/>
      <c r="H77" s="69"/>
      <c r="I77" s="207">
        <f t="shared" si="10"/>
        <v>0</v>
      </c>
      <c r="J77" s="69"/>
      <c r="K77" s="69"/>
      <c r="L77" s="207">
        <f t="shared" si="14"/>
        <v>0</v>
      </c>
    </row>
    <row r="78" spans="1:12" ht="27.75">
      <c r="A78" s="263"/>
      <c r="B78" s="264" t="s">
        <v>51</v>
      </c>
      <c r="C78" s="264"/>
      <c r="D78" s="207">
        <f>SUM(D74:D77)</f>
        <v>0</v>
      </c>
      <c r="E78" s="207">
        <f>SUM(E74:E77)</f>
        <v>0</v>
      </c>
      <c r="F78" s="213">
        <f>SUM(F74:F77)</f>
        <v>0</v>
      </c>
      <c r="G78" s="207">
        <f>SUM(G74:G77)</f>
        <v>0</v>
      </c>
      <c r="H78" s="207">
        <f>SUM(H74:H77)</f>
        <v>0</v>
      </c>
      <c r="I78" s="207">
        <f t="shared" si="10"/>
        <v>0</v>
      </c>
      <c r="J78" s="207">
        <f>SUM(J74:J77)</f>
        <v>0</v>
      </c>
      <c r="K78" s="207">
        <f>SUM(K74:K77)</f>
        <v>0</v>
      </c>
      <c r="L78" s="207">
        <f t="shared" si="14"/>
        <v>0</v>
      </c>
    </row>
    <row r="79" spans="1:12" ht="27.75">
      <c r="A79" s="263" t="s">
        <v>344</v>
      </c>
      <c r="B79" s="263"/>
      <c r="C79" s="205" t="s">
        <v>138</v>
      </c>
      <c r="D79" s="68"/>
      <c r="E79" s="68"/>
      <c r="F79" s="213">
        <f t="shared" si="9"/>
        <v>0</v>
      </c>
      <c r="G79" s="69"/>
      <c r="H79" s="69"/>
      <c r="I79" s="207">
        <f t="shared" si="10"/>
        <v>0</v>
      </c>
      <c r="J79" s="69"/>
      <c r="K79" s="69"/>
      <c r="L79" s="207">
        <f t="shared" si="14"/>
        <v>0</v>
      </c>
    </row>
    <row r="80" spans="1:12" ht="27.75">
      <c r="A80" s="263"/>
      <c r="B80" s="263"/>
      <c r="C80" s="205" t="s">
        <v>139</v>
      </c>
      <c r="D80" s="68"/>
      <c r="E80" s="68"/>
      <c r="F80" s="213">
        <f t="shared" si="9"/>
        <v>0</v>
      </c>
      <c r="G80" s="69"/>
      <c r="H80" s="69"/>
      <c r="I80" s="207">
        <f t="shared" si="10"/>
        <v>0</v>
      </c>
      <c r="J80" s="69"/>
      <c r="K80" s="69"/>
      <c r="L80" s="207">
        <f t="shared" si="14"/>
        <v>0</v>
      </c>
    </row>
    <row r="81" spans="1:12" ht="27.75">
      <c r="A81" s="263"/>
      <c r="B81" s="263"/>
      <c r="C81" s="205" t="s">
        <v>373</v>
      </c>
      <c r="D81" s="68"/>
      <c r="E81" s="68"/>
      <c r="F81" s="213">
        <f t="shared" si="9"/>
        <v>0</v>
      </c>
      <c r="G81" s="69"/>
      <c r="H81" s="69"/>
      <c r="I81" s="207">
        <f t="shared" si="10"/>
        <v>0</v>
      </c>
      <c r="J81" s="69"/>
      <c r="K81" s="69"/>
      <c r="L81" s="207">
        <f t="shared" si="14"/>
        <v>0</v>
      </c>
    </row>
    <row r="82" spans="1:12" ht="27.75">
      <c r="A82" s="263"/>
      <c r="B82" s="263"/>
      <c r="C82" s="207" t="s">
        <v>51</v>
      </c>
      <c r="D82" s="207">
        <f>SUM(D79:D81)</f>
        <v>0</v>
      </c>
      <c r="E82" s="207">
        <f>SUM(E79:E81)</f>
        <v>0</v>
      </c>
      <c r="F82" s="213">
        <f>SUM(F79:F81)</f>
        <v>0</v>
      </c>
      <c r="G82" s="207">
        <f>SUM(G79:G81)</f>
        <v>0</v>
      </c>
      <c r="H82" s="207">
        <f>SUM(H79:H81)</f>
        <v>0</v>
      </c>
      <c r="I82" s="207">
        <f t="shared" si="10"/>
        <v>0</v>
      </c>
      <c r="J82" s="207">
        <f>SUM(J79:J81)</f>
        <v>0</v>
      </c>
      <c r="K82" s="207">
        <f>SUM(K79:K81)</f>
        <v>0</v>
      </c>
      <c r="L82" s="207">
        <f t="shared" si="14"/>
        <v>0</v>
      </c>
    </row>
    <row r="83" spans="1:12" ht="27.75" customHeight="1">
      <c r="A83" s="326" t="s">
        <v>215</v>
      </c>
      <c r="B83" s="321" t="s">
        <v>13</v>
      </c>
      <c r="C83" s="322"/>
      <c r="D83" s="68">
        <v>39</v>
      </c>
      <c r="E83" s="68">
        <v>11</v>
      </c>
      <c r="F83" s="213">
        <f t="shared" si="9"/>
        <v>50</v>
      </c>
      <c r="G83" s="69">
        <v>210</v>
      </c>
      <c r="H83" s="69">
        <v>69</v>
      </c>
      <c r="I83" s="207">
        <f t="shared" si="10"/>
        <v>279</v>
      </c>
      <c r="J83" s="69">
        <v>40</v>
      </c>
      <c r="K83" s="69">
        <v>7</v>
      </c>
      <c r="L83" s="207">
        <f t="shared" si="14"/>
        <v>47</v>
      </c>
    </row>
    <row r="84" spans="1:12" ht="27.75">
      <c r="A84" s="327"/>
      <c r="B84" s="329" t="s">
        <v>140</v>
      </c>
      <c r="C84" s="35" t="s">
        <v>503</v>
      </c>
      <c r="D84" s="68">
        <v>19</v>
      </c>
      <c r="E84" s="68">
        <v>2</v>
      </c>
      <c r="F84" s="213">
        <f t="shared" si="9"/>
        <v>21</v>
      </c>
      <c r="G84" s="69">
        <v>34</v>
      </c>
      <c r="H84" s="69">
        <v>5</v>
      </c>
      <c r="I84" s="207">
        <f t="shared" si="10"/>
        <v>39</v>
      </c>
      <c r="J84" s="69">
        <v>3</v>
      </c>
      <c r="K84" s="69">
        <v>0</v>
      </c>
      <c r="L84" s="207">
        <f t="shared" si="14"/>
        <v>3</v>
      </c>
    </row>
    <row r="85" spans="1:12" ht="27.75">
      <c r="A85" s="327"/>
      <c r="B85" s="330"/>
      <c r="C85" s="35" t="s">
        <v>504</v>
      </c>
      <c r="D85" s="68"/>
      <c r="E85" s="68"/>
      <c r="F85" s="213"/>
      <c r="G85" s="69">
        <v>48</v>
      </c>
      <c r="H85" s="69">
        <v>3</v>
      </c>
      <c r="I85" s="207"/>
      <c r="J85" s="69"/>
      <c r="K85" s="69"/>
      <c r="L85" s="207"/>
    </row>
    <row r="86" spans="1:12" ht="27.75">
      <c r="A86" s="327"/>
      <c r="B86" s="323" t="s">
        <v>141</v>
      </c>
      <c r="C86" s="324"/>
      <c r="D86" s="68"/>
      <c r="E86" s="68"/>
      <c r="F86" s="213">
        <f t="shared" si="9"/>
        <v>0</v>
      </c>
      <c r="G86" s="69"/>
      <c r="H86" s="69"/>
      <c r="I86" s="207">
        <f t="shared" si="10"/>
        <v>0</v>
      </c>
      <c r="J86" s="69"/>
      <c r="K86" s="69"/>
      <c r="L86" s="207">
        <f t="shared" si="14"/>
        <v>0</v>
      </c>
    </row>
    <row r="87" spans="1:12" ht="55.5" customHeight="1">
      <c r="A87" s="327"/>
      <c r="B87" s="325" t="s">
        <v>194</v>
      </c>
      <c r="C87" s="215" t="s">
        <v>505</v>
      </c>
      <c r="D87" s="68">
        <v>39</v>
      </c>
      <c r="E87" s="68">
        <v>6</v>
      </c>
      <c r="F87" s="213"/>
      <c r="G87" s="68">
        <v>96</v>
      </c>
      <c r="H87" s="68">
        <v>25</v>
      </c>
      <c r="I87" s="207"/>
      <c r="J87" s="69"/>
      <c r="K87" s="69"/>
      <c r="L87" s="207"/>
    </row>
    <row r="88" spans="1:12" ht="55.5" customHeight="1">
      <c r="A88" s="327"/>
      <c r="B88" s="325"/>
      <c r="C88" s="215" t="s">
        <v>506</v>
      </c>
      <c r="D88" s="68"/>
      <c r="E88" s="68"/>
      <c r="F88" s="213"/>
      <c r="G88" s="68">
        <v>30</v>
      </c>
      <c r="H88" s="68">
        <v>4</v>
      </c>
      <c r="I88" s="207"/>
      <c r="J88" s="69"/>
      <c r="K88" s="69"/>
      <c r="L88" s="207"/>
    </row>
    <row r="89" spans="1:12" ht="27.75">
      <c r="A89" s="328"/>
      <c r="B89" s="333" t="s">
        <v>51</v>
      </c>
      <c r="C89" s="332"/>
      <c r="D89" s="207">
        <f>SUM(D83:D88)</f>
        <v>97</v>
      </c>
      <c r="E89" s="207">
        <f t="shared" ref="E89:L89" si="15">SUM(E83:E88)</f>
        <v>19</v>
      </c>
      <c r="F89" s="207">
        <f t="shared" si="15"/>
        <v>71</v>
      </c>
      <c r="G89" s="207">
        <f t="shared" si="15"/>
        <v>418</v>
      </c>
      <c r="H89" s="207">
        <f t="shared" si="15"/>
        <v>106</v>
      </c>
      <c r="I89" s="207">
        <f t="shared" si="15"/>
        <v>318</v>
      </c>
      <c r="J89" s="207">
        <f t="shared" si="15"/>
        <v>43</v>
      </c>
      <c r="K89" s="207">
        <f t="shared" si="15"/>
        <v>7</v>
      </c>
      <c r="L89" s="207">
        <f t="shared" si="15"/>
        <v>50</v>
      </c>
    </row>
    <row r="90" spans="1:12" ht="27.75" customHeight="1">
      <c r="A90" s="326" t="s">
        <v>216</v>
      </c>
      <c r="B90" s="321" t="s">
        <v>13</v>
      </c>
      <c r="C90" s="322"/>
      <c r="D90" s="68">
        <v>16</v>
      </c>
      <c r="E90" s="68">
        <v>2</v>
      </c>
      <c r="F90" s="213">
        <f t="shared" si="9"/>
        <v>18</v>
      </c>
      <c r="G90" s="69">
        <v>307</v>
      </c>
      <c r="H90" s="69">
        <v>69</v>
      </c>
      <c r="I90" s="207">
        <f t="shared" si="10"/>
        <v>376</v>
      </c>
      <c r="J90" s="69">
        <v>42</v>
      </c>
      <c r="K90" s="69">
        <v>10</v>
      </c>
      <c r="L90" s="207">
        <f t="shared" si="14"/>
        <v>52</v>
      </c>
    </row>
    <row r="91" spans="1:12" ht="55.5" customHeight="1">
      <c r="A91" s="327"/>
      <c r="B91" s="329" t="s">
        <v>140</v>
      </c>
      <c r="C91" s="35" t="s">
        <v>503</v>
      </c>
      <c r="D91" s="68"/>
      <c r="E91" s="68"/>
      <c r="F91" s="213">
        <f t="shared" si="9"/>
        <v>0</v>
      </c>
      <c r="G91" s="69">
        <v>28</v>
      </c>
      <c r="H91" s="69">
        <v>4</v>
      </c>
      <c r="I91" s="207">
        <f t="shared" si="10"/>
        <v>32</v>
      </c>
      <c r="J91" s="69">
        <v>27</v>
      </c>
      <c r="K91" s="69">
        <v>3</v>
      </c>
      <c r="L91" s="207">
        <f t="shared" si="14"/>
        <v>30</v>
      </c>
    </row>
    <row r="92" spans="1:12" ht="27.75">
      <c r="A92" s="327"/>
      <c r="B92" s="330"/>
      <c r="C92" s="35" t="s">
        <v>504</v>
      </c>
      <c r="D92" s="68">
        <v>5</v>
      </c>
      <c r="E92" s="68">
        <v>1</v>
      </c>
      <c r="F92" s="213"/>
      <c r="G92" s="69">
        <v>103</v>
      </c>
      <c r="H92" s="69">
        <v>11</v>
      </c>
      <c r="I92" s="207">
        <f t="shared" si="10"/>
        <v>114</v>
      </c>
      <c r="J92" s="69"/>
      <c r="K92" s="69"/>
      <c r="L92" s="207"/>
    </row>
    <row r="93" spans="1:12" ht="55.5" customHeight="1">
      <c r="A93" s="327"/>
      <c r="B93" s="334" t="s">
        <v>142</v>
      </c>
      <c r="C93" s="335"/>
      <c r="D93" s="68"/>
      <c r="E93" s="68"/>
      <c r="F93" s="213">
        <f t="shared" si="9"/>
        <v>0</v>
      </c>
      <c r="G93" s="69"/>
      <c r="H93" s="69"/>
      <c r="I93" s="207">
        <f t="shared" si="10"/>
        <v>0</v>
      </c>
      <c r="J93" s="69"/>
      <c r="K93" s="69"/>
      <c r="L93" s="207">
        <f t="shared" si="14"/>
        <v>0</v>
      </c>
    </row>
    <row r="94" spans="1:12" ht="55.5" customHeight="1">
      <c r="A94" s="327"/>
      <c r="B94" s="35" t="s">
        <v>194</v>
      </c>
      <c r="C94" s="215" t="s">
        <v>505</v>
      </c>
      <c r="D94" s="68"/>
      <c r="E94" s="68"/>
      <c r="F94" s="213"/>
      <c r="G94" s="69"/>
      <c r="H94" s="69"/>
      <c r="I94" s="207"/>
      <c r="J94" s="69"/>
      <c r="K94" s="69"/>
      <c r="L94" s="207"/>
    </row>
    <row r="95" spans="1:12" ht="27.75">
      <c r="A95" s="328"/>
      <c r="B95" s="331" t="s">
        <v>51</v>
      </c>
      <c r="C95" s="332"/>
      <c r="D95" s="207">
        <f t="shared" ref="D95:L95" si="16">SUM(D90:D94)</f>
        <v>21</v>
      </c>
      <c r="E95" s="207">
        <f t="shared" si="16"/>
        <v>3</v>
      </c>
      <c r="F95" s="207">
        <f t="shared" si="16"/>
        <v>18</v>
      </c>
      <c r="G95" s="207">
        <f t="shared" si="16"/>
        <v>438</v>
      </c>
      <c r="H95" s="207">
        <f t="shared" si="16"/>
        <v>84</v>
      </c>
      <c r="I95" s="207">
        <f t="shared" si="16"/>
        <v>522</v>
      </c>
      <c r="J95" s="207">
        <f t="shared" si="16"/>
        <v>69</v>
      </c>
      <c r="K95" s="207">
        <f t="shared" si="16"/>
        <v>13</v>
      </c>
      <c r="L95" s="207">
        <f t="shared" si="16"/>
        <v>82</v>
      </c>
    </row>
    <row r="96" spans="1:12" ht="27.75">
      <c r="A96" s="263" t="s">
        <v>217</v>
      </c>
      <c r="B96" s="263"/>
      <c r="C96" s="35" t="s">
        <v>145</v>
      </c>
      <c r="D96" s="68"/>
      <c r="E96" s="68"/>
      <c r="F96" s="213">
        <f t="shared" si="9"/>
        <v>0</v>
      </c>
      <c r="G96" s="69"/>
      <c r="H96" s="69"/>
      <c r="I96" s="207">
        <f t="shared" si="10"/>
        <v>0</v>
      </c>
      <c r="J96" s="69"/>
      <c r="K96" s="69"/>
      <c r="L96" s="207">
        <f t="shared" si="14"/>
        <v>0</v>
      </c>
    </row>
    <row r="97" spans="1:12" ht="55.5">
      <c r="A97" s="263"/>
      <c r="B97" s="263"/>
      <c r="C97" s="205" t="s">
        <v>144</v>
      </c>
      <c r="D97" s="68"/>
      <c r="E97" s="68"/>
      <c r="F97" s="213">
        <f t="shared" si="9"/>
        <v>0</v>
      </c>
      <c r="G97" s="69"/>
      <c r="H97" s="69"/>
      <c r="I97" s="207">
        <f t="shared" si="10"/>
        <v>0</v>
      </c>
      <c r="J97" s="69"/>
      <c r="K97" s="69"/>
      <c r="L97" s="207">
        <f t="shared" si="14"/>
        <v>0</v>
      </c>
    </row>
    <row r="98" spans="1:12" ht="55.5">
      <c r="A98" s="263"/>
      <c r="B98" s="263"/>
      <c r="C98" s="205" t="s">
        <v>143</v>
      </c>
      <c r="D98" s="68"/>
      <c r="E98" s="68"/>
      <c r="F98" s="213">
        <f t="shared" si="9"/>
        <v>0</v>
      </c>
      <c r="G98" s="69"/>
      <c r="H98" s="69"/>
      <c r="I98" s="207">
        <f t="shared" si="10"/>
        <v>0</v>
      </c>
      <c r="J98" s="69"/>
      <c r="K98" s="69"/>
      <c r="L98" s="207">
        <f t="shared" si="14"/>
        <v>0</v>
      </c>
    </row>
    <row r="99" spans="1:12" ht="27.75">
      <c r="A99" s="263"/>
      <c r="B99" s="263"/>
      <c r="C99" s="207" t="s">
        <v>51</v>
      </c>
      <c r="D99" s="207">
        <f>SUM(D96:D98)</f>
        <v>0</v>
      </c>
      <c r="E99" s="207">
        <f>SUM(E96:E98)</f>
        <v>0</v>
      </c>
      <c r="F99" s="213">
        <f>SUM(F96:F98)</f>
        <v>0</v>
      </c>
      <c r="G99" s="207">
        <f>SUM(G96:G98)</f>
        <v>0</v>
      </c>
      <c r="H99" s="207">
        <f>SUM(H96:H98)</f>
        <v>0</v>
      </c>
      <c r="I99" s="207">
        <f t="shared" si="10"/>
        <v>0</v>
      </c>
      <c r="J99" s="207">
        <f>SUM(J96:J98)</f>
        <v>0</v>
      </c>
      <c r="K99" s="207">
        <f>SUM(K96:K98)</f>
        <v>0</v>
      </c>
      <c r="L99" s="207">
        <f t="shared" si="14"/>
        <v>0</v>
      </c>
    </row>
    <row r="100" spans="1:12" ht="27.75">
      <c r="A100" s="263" t="s">
        <v>377</v>
      </c>
      <c r="B100" s="263"/>
      <c r="C100" s="35" t="s">
        <v>146</v>
      </c>
      <c r="D100" s="68"/>
      <c r="E100" s="68"/>
      <c r="F100" s="213">
        <f t="shared" si="9"/>
        <v>0</v>
      </c>
      <c r="G100" s="69"/>
      <c r="H100" s="69"/>
      <c r="I100" s="207">
        <f t="shared" si="10"/>
        <v>0</v>
      </c>
      <c r="J100" s="69"/>
      <c r="K100" s="69"/>
      <c r="L100" s="207">
        <f t="shared" si="14"/>
        <v>0</v>
      </c>
    </row>
    <row r="101" spans="1:12" ht="27.75">
      <c r="A101" s="263"/>
      <c r="B101" s="263"/>
      <c r="C101" s="205" t="s">
        <v>147</v>
      </c>
      <c r="D101" s="68"/>
      <c r="E101" s="68"/>
      <c r="F101" s="213">
        <f t="shared" si="9"/>
        <v>0</v>
      </c>
      <c r="G101" s="69"/>
      <c r="H101" s="69"/>
      <c r="I101" s="207">
        <f t="shared" si="10"/>
        <v>0</v>
      </c>
      <c r="J101" s="69"/>
      <c r="K101" s="69"/>
      <c r="L101" s="207">
        <f t="shared" si="14"/>
        <v>0</v>
      </c>
    </row>
    <row r="102" spans="1:12" ht="27.75">
      <c r="A102" s="263"/>
      <c r="B102" s="263"/>
      <c r="C102" s="207" t="s">
        <v>51</v>
      </c>
      <c r="D102" s="207">
        <f>SUM(D100:D101)</f>
        <v>0</v>
      </c>
      <c r="E102" s="207">
        <f>SUM(E100:E101)</f>
        <v>0</v>
      </c>
      <c r="F102" s="213">
        <f>SUM(F100:F101)</f>
        <v>0</v>
      </c>
      <c r="G102" s="207">
        <f>SUM(G100:G101)</f>
        <v>0</v>
      </c>
      <c r="H102" s="207">
        <f>SUM(H100:H101)</f>
        <v>0</v>
      </c>
      <c r="I102" s="207">
        <f t="shared" si="10"/>
        <v>0</v>
      </c>
      <c r="J102" s="207">
        <f>SUM(J100:J101)</f>
        <v>0</v>
      </c>
      <c r="K102" s="207">
        <f>SUM(K100:K101)</f>
        <v>0</v>
      </c>
      <c r="L102" s="207">
        <f t="shared" si="14"/>
        <v>0</v>
      </c>
    </row>
    <row r="103" spans="1:12" ht="27.75">
      <c r="A103" s="263" t="s">
        <v>148</v>
      </c>
      <c r="B103" s="263"/>
      <c r="C103" s="205" t="s">
        <v>149</v>
      </c>
      <c r="D103" s="71"/>
      <c r="E103" s="71"/>
      <c r="F103" s="213">
        <f t="shared" si="9"/>
        <v>0</v>
      </c>
      <c r="G103" s="69"/>
      <c r="H103" s="69"/>
      <c r="I103" s="207">
        <f t="shared" si="10"/>
        <v>0</v>
      </c>
      <c r="J103" s="69"/>
      <c r="K103" s="69"/>
      <c r="L103" s="207">
        <f t="shared" si="14"/>
        <v>0</v>
      </c>
    </row>
    <row r="104" spans="1:12" ht="27.75">
      <c r="A104" s="263"/>
      <c r="B104" s="263"/>
      <c r="C104" s="35" t="s">
        <v>150</v>
      </c>
      <c r="D104" s="71"/>
      <c r="E104" s="71"/>
      <c r="F104" s="213">
        <f t="shared" si="9"/>
        <v>0</v>
      </c>
      <c r="G104" s="69"/>
      <c r="H104" s="69"/>
      <c r="I104" s="207">
        <f t="shared" si="10"/>
        <v>0</v>
      </c>
      <c r="J104" s="69"/>
      <c r="K104" s="69"/>
      <c r="L104" s="207">
        <f t="shared" si="14"/>
        <v>0</v>
      </c>
    </row>
    <row r="105" spans="1:12" ht="27.75">
      <c r="A105" s="263"/>
      <c r="B105" s="263"/>
      <c r="C105" s="205" t="s">
        <v>151</v>
      </c>
      <c r="D105" s="71"/>
      <c r="E105" s="71"/>
      <c r="F105" s="213">
        <f t="shared" si="9"/>
        <v>0</v>
      </c>
      <c r="G105" s="69"/>
      <c r="H105" s="69"/>
      <c r="I105" s="207">
        <f t="shared" si="10"/>
        <v>0</v>
      </c>
      <c r="J105" s="69"/>
      <c r="K105" s="69"/>
      <c r="L105" s="207">
        <f t="shared" si="14"/>
        <v>0</v>
      </c>
    </row>
    <row r="106" spans="1:12" ht="27.75">
      <c r="A106" s="263"/>
      <c r="B106" s="263"/>
      <c r="C106" s="207" t="s">
        <v>51</v>
      </c>
      <c r="D106" s="207">
        <f>SUM(D103:D105)</f>
        <v>0</v>
      </c>
      <c r="E106" s="207">
        <f>SUM(E103:E105)</f>
        <v>0</v>
      </c>
      <c r="F106" s="213">
        <f>SUM(F103:F105)</f>
        <v>0</v>
      </c>
      <c r="G106" s="207">
        <f>SUM(G103:G105)</f>
        <v>0</v>
      </c>
      <c r="H106" s="207">
        <f>SUM(H103:H105)</f>
        <v>0</v>
      </c>
      <c r="I106" s="207">
        <f t="shared" si="10"/>
        <v>0</v>
      </c>
      <c r="J106" s="207">
        <f>SUM(J103:J105)</f>
        <v>0</v>
      </c>
      <c r="K106" s="207">
        <f>SUM(K103:K105)</f>
        <v>0</v>
      </c>
      <c r="L106" s="207">
        <f t="shared" si="14"/>
        <v>0</v>
      </c>
    </row>
    <row r="107" spans="1:12" ht="27.75">
      <c r="A107" s="263" t="s">
        <v>218</v>
      </c>
      <c r="B107" s="260" t="s">
        <v>219</v>
      </c>
      <c r="C107" s="260"/>
      <c r="D107" s="71"/>
      <c r="E107" s="71"/>
      <c r="F107" s="213">
        <f t="shared" si="9"/>
        <v>0</v>
      </c>
      <c r="G107" s="69"/>
      <c r="H107" s="69"/>
      <c r="I107" s="207">
        <f t="shared" si="10"/>
        <v>0</v>
      </c>
      <c r="J107" s="69"/>
      <c r="K107" s="69"/>
      <c r="L107" s="207">
        <f t="shared" si="14"/>
        <v>0</v>
      </c>
    </row>
    <row r="108" spans="1:12" ht="27.75">
      <c r="A108" s="263"/>
      <c r="B108" s="263" t="s">
        <v>145</v>
      </c>
      <c r="C108" s="35" t="s">
        <v>150</v>
      </c>
      <c r="D108" s="71"/>
      <c r="E108" s="71"/>
      <c r="F108" s="213">
        <f t="shared" si="9"/>
        <v>0</v>
      </c>
      <c r="G108" s="69"/>
      <c r="H108" s="69"/>
      <c r="I108" s="207">
        <f t="shared" si="10"/>
        <v>0</v>
      </c>
      <c r="J108" s="69"/>
      <c r="K108" s="69"/>
      <c r="L108" s="207">
        <f t="shared" si="14"/>
        <v>0</v>
      </c>
    </row>
    <row r="109" spans="1:12" ht="27.75">
      <c r="A109" s="263"/>
      <c r="B109" s="263"/>
      <c r="C109" s="35" t="s">
        <v>376</v>
      </c>
      <c r="D109" s="71"/>
      <c r="E109" s="71"/>
      <c r="F109" s="213"/>
      <c r="G109" s="69"/>
      <c r="H109" s="69"/>
      <c r="I109" s="207">
        <f t="shared" si="10"/>
        <v>0</v>
      </c>
      <c r="J109" s="69"/>
      <c r="K109" s="69"/>
      <c r="L109" s="207">
        <f t="shared" si="14"/>
        <v>0</v>
      </c>
    </row>
    <row r="110" spans="1:12" ht="27.75">
      <c r="A110" s="263"/>
      <c r="B110" s="263" t="s">
        <v>340</v>
      </c>
      <c r="C110" s="70" t="s">
        <v>374</v>
      </c>
      <c r="D110" s="70"/>
      <c r="E110" s="70"/>
      <c r="F110" s="213"/>
      <c r="G110" s="70"/>
      <c r="H110" s="70"/>
      <c r="I110" s="207">
        <f t="shared" si="10"/>
        <v>0</v>
      </c>
      <c r="J110" s="70"/>
      <c r="K110" s="70"/>
      <c r="L110" s="207">
        <f t="shared" si="14"/>
        <v>0</v>
      </c>
    </row>
    <row r="111" spans="1:12" ht="27.75">
      <c r="A111" s="263"/>
      <c r="B111" s="263"/>
      <c r="C111" s="70" t="s">
        <v>375</v>
      </c>
      <c r="D111" s="70"/>
      <c r="E111" s="70"/>
      <c r="F111" s="213">
        <f t="shared" si="9"/>
        <v>0</v>
      </c>
      <c r="G111" s="70"/>
      <c r="H111" s="70"/>
      <c r="I111" s="207">
        <f t="shared" si="10"/>
        <v>0</v>
      </c>
      <c r="J111" s="70"/>
      <c r="K111" s="70"/>
      <c r="L111" s="207">
        <f t="shared" si="14"/>
        <v>0</v>
      </c>
    </row>
    <row r="112" spans="1:12" ht="27.75">
      <c r="A112" s="263"/>
      <c r="B112" s="264" t="s">
        <v>51</v>
      </c>
      <c r="C112" s="264"/>
      <c r="D112" s="207">
        <f>SUM(D107:D111)</f>
        <v>0</v>
      </c>
      <c r="E112" s="207">
        <f>SUM(E107:E111)</f>
        <v>0</v>
      </c>
      <c r="F112" s="213">
        <f>SUM(F107:F111)</f>
        <v>0</v>
      </c>
      <c r="G112" s="207">
        <f>SUM(G107:G111)</f>
        <v>0</v>
      </c>
      <c r="H112" s="207">
        <f>SUM(H107:H111)</f>
        <v>0</v>
      </c>
      <c r="I112" s="207">
        <f>SUM(G112:H112)</f>
        <v>0</v>
      </c>
      <c r="J112" s="207">
        <f>SUM(J107:J111)</f>
        <v>0</v>
      </c>
      <c r="K112" s="207">
        <f>SUM(K107:K111)</f>
        <v>0</v>
      </c>
      <c r="L112" s="207">
        <f>SUM(J112:K112)</f>
        <v>0</v>
      </c>
    </row>
    <row r="113" spans="1:12" ht="27.75">
      <c r="A113" s="263" t="s">
        <v>378</v>
      </c>
      <c r="B113" s="263"/>
      <c r="C113" s="205" t="s">
        <v>125</v>
      </c>
      <c r="D113" s="71"/>
      <c r="E113" s="71"/>
      <c r="F113" s="213">
        <f>SUM(D113:E113)</f>
        <v>0</v>
      </c>
      <c r="G113" s="69"/>
      <c r="H113" s="69"/>
      <c r="I113" s="207">
        <f>SUM(G113:H113)</f>
        <v>0</v>
      </c>
      <c r="J113" s="69"/>
      <c r="K113" s="69"/>
      <c r="L113" s="207">
        <f>SUM(J113:K113)</f>
        <v>0</v>
      </c>
    </row>
    <row r="114" spans="1:12" ht="27.75">
      <c r="A114" s="263"/>
      <c r="B114" s="263"/>
      <c r="C114" s="205" t="s">
        <v>379</v>
      </c>
      <c r="D114" s="71"/>
      <c r="E114" s="71"/>
      <c r="F114" s="213">
        <f t="shared" ref="F114:F118" si="17">SUM(D114:E114)</f>
        <v>0</v>
      </c>
      <c r="G114" s="69"/>
      <c r="H114" s="69"/>
      <c r="I114" s="207">
        <f t="shared" ref="I114:I118" si="18">SUM(G114:H114)</f>
        <v>0</v>
      </c>
      <c r="J114" s="69"/>
      <c r="K114" s="69"/>
      <c r="L114" s="207">
        <f t="shared" ref="L114:L118" si="19">SUM(J114:K114)</f>
        <v>0</v>
      </c>
    </row>
    <row r="115" spans="1:12" ht="27.75">
      <c r="A115" s="263"/>
      <c r="B115" s="263"/>
      <c r="C115" s="205" t="s">
        <v>76</v>
      </c>
      <c r="D115" s="71"/>
      <c r="E115" s="71"/>
      <c r="F115" s="213">
        <f t="shared" si="17"/>
        <v>0</v>
      </c>
      <c r="G115" s="69"/>
      <c r="H115" s="69"/>
      <c r="I115" s="207">
        <f t="shared" si="18"/>
        <v>0</v>
      </c>
      <c r="J115" s="69"/>
      <c r="K115" s="69"/>
      <c r="L115" s="207">
        <f t="shared" si="19"/>
        <v>0</v>
      </c>
    </row>
    <row r="116" spans="1:12" ht="27.75">
      <c r="A116" s="263"/>
      <c r="B116" s="263"/>
      <c r="C116" s="205" t="s">
        <v>380</v>
      </c>
      <c r="D116" s="71"/>
      <c r="E116" s="71"/>
      <c r="F116" s="213">
        <f t="shared" si="17"/>
        <v>0</v>
      </c>
      <c r="G116" s="69"/>
      <c r="H116" s="69"/>
      <c r="I116" s="207">
        <f t="shared" si="18"/>
        <v>0</v>
      </c>
      <c r="J116" s="69"/>
      <c r="K116" s="69"/>
      <c r="L116" s="207">
        <f t="shared" si="19"/>
        <v>0</v>
      </c>
    </row>
    <row r="117" spans="1:12" ht="27.75">
      <c r="A117" s="263"/>
      <c r="B117" s="263"/>
      <c r="C117" s="35" t="s">
        <v>381</v>
      </c>
      <c r="D117" s="71"/>
      <c r="E117" s="71"/>
      <c r="F117" s="213">
        <f t="shared" si="17"/>
        <v>0</v>
      </c>
      <c r="G117" s="69"/>
      <c r="H117" s="69"/>
      <c r="I117" s="207">
        <f t="shared" si="18"/>
        <v>0</v>
      </c>
      <c r="J117" s="69"/>
      <c r="K117" s="69"/>
      <c r="L117" s="207">
        <f t="shared" si="19"/>
        <v>0</v>
      </c>
    </row>
    <row r="118" spans="1:12" ht="27.75">
      <c r="A118" s="263"/>
      <c r="B118" s="263"/>
      <c r="C118" s="205" t="s">
        <v>382</v>
      </c>
      <c r="D118" s="71"/>
      <c r="E118" s="71"/>
      <c r="F118" s="213">
        <f t="shared" si="17"/>
        <v>0</v>
      </c>
      <c r="G118" s="69"/>
      <c r="H118" s="69"/>
      <c r="I118" s="207">
        <f t="shared" si="18"/>
        <v>0</v>
      </c>
      <c r="J118" s="69"/>
      <c r="K118" s="69"/>
      <c r="L118" s="207">
        <f t="shared" si="19"/>
        <v>0</v>
      </c>
    </row>
    <row r="119" spans="1:12" ht="27.75">
      <c r="A119" s="263"/>
      <c r="B119" s="263"/>
      <c r="C119" s="207"/>
      <c r="D119" s="207">
        <f>SUM(D113:D118)</f>
        <v>0</v>
      </c>
      <c r="E119" s="207">
        <f t="shared" ref="E119:I119" si="20">SUM(E113:E118)</f>
        <v>0</v>
      </c>
      <c r="F119" s="213">
        <f t="shared" si="20"/>
        <v>0</v>
      </c>
      <c r="G119" s="207">
        <f>SUM(G113:G118)</f>
        <v>0</v>
      </c>
      <c r="H119" s="207">
        <f t="shared" si="20"/>
        <v>0</v>
      </c>
      <c r="I119" s="207">
        <f t="shared" si="20"/>
        <v>0</v>
      </c>
      <c r="J119" s="207">
        <f>SUM(J113:J118)</f>
        <v>0</v>
      </c>
      <c r="K119" s="207">
        <f t="shared" ref="K119:L119" si="21">SUM(K113:K118)</f>
        <v>0</v>
      </c>
      <c r="L119" s="207">
        <f t="shared" si="21"/>
        <v>0</v>
      </c>
    </row>
    <row r="120" spans="1:12" ht="27.75">
      <c r="A120" s="263" t="s">
        <v>383</v>
      </c>
      <c r="B120" s="263"/>
      <c r="C120" s="205" t="s">
        <v>125</v>
      </c>
      <c r="D120" s="71"/>
      <c r="E120" s="71"/>
      <c r="F120" s="213">
        <f>SUM(D120:E120)</f>
        <v>0</v>
      </c>
      <c r="G120" s="71"/>
      <c r="H120" s="71"/>
      <c r="I120" s="207">
        <f>SUM(G120:H120)</f>
        <v>0</v>
      </c>
      <c r="J120" s="71"/>
      <c r="K120" s="71"/>
      <c r="L120" s="207">
        <f>SUM(J120:K120)</f>
        <v>0</v>
      </c>
    </row>
    <row r="121" spans="1:12" ht="27.75">
      <c r="A121" s="263"/>
      <c r="B121" s="263"/>
      <c r="C121" s="205" t="s">
        <v>111</v>
      </c>
      <c r="D121" s="71"/>
      <c r="E121" s="71"/>
      <c r="F121" s="213">
        <f t="shared" ref="F121:F123" si="22">SUM(D121:E121)</f>
        <v>0</v>
      </c>
      <c r="G121" s="71"/>
      <c r="H121" s="71"/>
      <c r="I121" s="207">
        <f t="shared" ref="I121:I123" si="23">SUM(G121:H121)</f>
        <v>0</v>
      </c>
      <c r="J121" s="71"/>
      <c r="K121" s="71"/>
      <c r="L121" s="207">
        <f t="shared" ref="L121:L123" si="24">SUM(J121:K121)</f>
        <v>0</v>
      </c>
    </row>
    <row r="122" spans="1:12" ht="27.75">
      <c r="A122" s="263"/>
      <c r="B122" s="263"/>
      <c r="C122" s="205" t="s">
        <v>198</v>
      </c>
      <c r="D122" s="71"/>
      <c r="E122" s="71"/>
      <c r="F122" s="213">
        <f t="shared" si="22"/>
        <v>0</v>
      </c>
      <c r="G122" s="71"/>
      <c r="H122" s="71"/>
      <c r="I122" s="207">
        <f t="shared" si="23"/>
        <v>0</v>
      </c>
      <c r="J122" s="71"/>
      <c r="K122" s="71"/>
      <c r="L122" s="207">
        <f t="shared" si="24"/>
        <v>0</v>
      </c>
    </row>
    <row r="123" spans="1:12" ht="27.75">
      <c r="A123" s="263"/>
      <c r="B123" s="263"/>
      <c r="C123" s="205" t="s">
        <v>384</v>
      </c>
      <c r="D123" s="71"/>
      <c r="E123" s="71"/>
      <c r="F123" s="213">
        <f t="shared" si="22"/>
        <v>0</v>
      </c>
      <c r="G123" s="71"/>
      <c r="H123" s="71"/>
      <c r="I123" s="207">
        <f t="shared" si="23"/>
        <v>0</v>
      </c>
      <c r="J123" s="71"/>
      <c r="K123" s="71"/>
      <c r="L123" s="207">
        <f t="shared" si="24"/>
        <v>0</v>
      </c>
    </row>
    <row r="124" spans="1:12" ht="27.75">
      <c r="A124" s="263"/>
      <c r="B124" s="263"/>
      <c r="C124" s="207"/>
      <c r="D124" s="207">
        <f t="shared" ref="D124:L124" si="25">SUM(D120:D123)</f>
        <v>0</v>
      </c>
      <c r="E124" s="207">
        <f t="shared" si="25"/>
        <v>0</v>
      </c>
      <c r="F124" s="213">
        <f t="shared" si="25"/>
        <v>0</v>
      </c>
      <c r="G124" s="207">
        <f t="shared" si="25"/>
        <v>0</v>
      </c>
      <c r="H124" s="207">
        <f t="shared" si="25"/>
        <v>0</v>
      </c>
      <c r="I124" s="207">
        <f t="shared" si="25"/>
        <v>0</v>
      </c>
      <c r="J124" s="207">
        <f t="shared" si="25"/>
        <v>0</v>
      </c>
      <c r="K124" s="207">
        <f t="shared" si="25"/>
        <v>0</v>
      </c>
      <c r="L124" s="207">
        <f t="shared" si="25"/>
        <v>0</v>
      </c>
    </row>
    <row r="125" spans="1:12" ht="27.75">
      <c r="A125" s="263" t="s">
        <v>369</v>
      </c>
      <c r="B125" s="263"/>
      <c r="C125" s="205" t="s">
        <v>370</v>
      </c>
      <c r="D125" s="71"/>
      <c r="E125" s="71"/>
      <c r="F125" s="213">
        <f>SUM(D125:E125)</f>
        <v>0</v>
      </c>
      <c r="G125" s="69"/>
      <c r="H125" s="69"/>
      <c r="I125" s="207">
        <f>SUM(G125:H125)</f>
        <v>0</v>
      </c>
      <c r="J125" s="69"/>
      <c r="K125" s="69"/>
      <c r="L125" s="207">
        <f>SUM(J125:K125)</f>
        <v>0</v>
      </c>
    </row>
    <row r="126" spans="1:12" ht="27.75">
      <c r="A126" s="263"/>
      <c r="B126" s="263"/>
      <c r="C126" s="205" t="s">
        <v>130</v>
      </c>
      <c r="D126" s="71"/>
      <c r="E126" s="71"/>
      <c r="F126" s="213">
        <f t="shared" ref="F126:F130" si="26">SUM(D126:E126)</f>
        <v>0</v>
      </c>
      <c r="G126" s="69"/>
      <c r="H126" s="69"/>
      <c r="I126" s="207">
        <f t="shared" ref="I126:I130" si="27">SUM(G126:H126)</f>
        <v>0</v>
      </c>
      <c r="J126" s="69"/>
      <c r="K126" s="69"/>
      <c r="L126" s="207">
        <f t="shared" ref="L126:L130" si="28">SUM(J126:K126)</f>
        <v>0</v>
      </c>
    </row>
    <row r="127" spans="1:12" ht="27.75">
      <c r="A127" s="263"/>
      <c r="B127" s="263"/>
      <c r="C127" s="205" t="s">
        <v>125</v>
      </c>
      <c r="D127" s="71"/>
      <c r="E127" s="71"/>
      <c r="F127" s="213">
        <f t="shared" si="26"/>
        <v>0</v>
      </c>
      <c r="G127" s="69"/>
      <c r="H127" s="69"/>
      <c r="I127" s="207">
        <f t="shared" si="27"/>
        <v>0</v>
      </c>
      <c r="J127" s="69"/>
      <c r="K127" s="69"/>
      <c r="L127" s="207">
        <f t="shared" si="28"/>
        <v>0</v>
      </c>
    </row>
    <row r="128" spans="1:12" ht="55.5">
      <c r="A128" s="263"/>
      <c r="B128" s="263"/>
      <c r="C128" s="205" t="s">
        <v>371</v>
      </c>
      <c r="D128" s="71"/>
      <c r="E128" s="71"/>
      <c r="F128" s="213">
        <f t="shared" si="26"/>
        <v>0</v>
      </c>
      <c r="G128" s="69"/>
      <c r="H128" s="69"/>
      <c r="I128" s="207">
        <f t="shared" si="27"/>
        <v>0</v>
      </c>
      <c r="J128" s="69"/>
      <c r="K128" s="69"/>
      <c r="L128" s="207">
        <f t="shared" si="28"/>
        <v>0</v>
      </c>
    </row>
    <row r="129" spans="1:12" ht="27.75">
      <c r="A129" s="263"/>
      <c r="B129" s="263"/>
      <c r="C129" s="35" t="s">
        <v>372</v>
      </c>
      <c r="D129" s="71"/>
      <c r="E129" s="71"/>
      <c r="F129" s="213">
        <f t="shared" si="26"/>
        <v>0</v>
      </c>
      <c r="G129" s="69"/>
      <c r="H129" s="69"/>
      <c r="I129" s="207">
        <f t="shared" si="27"/>
        <v>0</v>
      </c>
      <c r="J129" s="69"/>
      <c r="K129" s="69"/>
      <c r="L129" s="207">
        <f t="shared" si="28"/>
        <v>0</v>
      </c>
    </row>
    <row r="130" spans="1:12" ht="27.75">
      <c r="A130" s="263"/>
      <c r="B130" s="263"/>
      <c r="C130" s="205" t="s">
        <v>150</v>
      </c>
      <c r="D130" s="71"/>
      <c r="E130" s="71"/>
      <c r="F130" s="213">
        <f t="shared" si="26"/>
        <v>0</v>
      </c>
      <c r="G130" s="69"/>
      <c r="H130" s="69"/>
      <c r="I130" s="207">
        <f t="shared" si="27"/>
        <v>0</v>
      </c>
      <c r="J130" s="69"/>
      <c r="K130" s="69"/>
      <c r="L130" s="207">
        <f t="shared" si="28"/>
        <v>0</v>
      </c>
    </row>
    <row r="131" spans="1:12" ht="27.75">
      <c r="A131" s="263"/>
      <c r="B131" s="263"/>
      <c r="C131" s="207"/>
      <c r="D131" s="207">
        <f>SUM(D125:D130)</f>
        <v>0</v>
      </c>
      <c r="E131" s="207">
        <f>SUM(E125:E130)</f>
        <v>0</v>
      </c>
      <c r="F131" s="213">
        <f t="shared" ref="F131:L131" si="29">SUM(F125:F130)</f>
        <v>0</v>
      </c>
      <c r="G131" s="207">
        <f t="shared" si="29"/>
        <v>0</v>
      </c>
      <c r="H131" s="207">
        <f t="shared" si="29"/>
        <v>0</v>
      </c>
      <c r="I131" s="207">
        <f t="shared" si="29"/>
        <v>0</v>
      </c>
      <c r="J131" s="207">
        <f t="shared" si="29"/>
        <v>0</v>
      </c>
      <c r="K131" s="207">
        <f t="shared" si="29"/>
        <v>0</v>
      </c>
      <c r="L131" s="207">
        <f t="shared" si="29"/>
        <v>0</v>
      </c>
    </row>
    <row r="132" spans="1:12" ht="27.75">
      <c r="A132" s="263" t="s">
        <v>361</v>
      </c>
      <c r="B132" s="263" t="s">
        <v>366</v>
      </c>
      <c r="C132" s="62" t="s">
        <v>362</v>
      </c>
      <c r="D132" s="68"/>
      <c r="E132" s="68"/>
      <c r="F132" s="213">
        <f>SUM(D132:E132)</f>
        <v>0</v>
      </c>
      <c r="G132" s="69"/>
      <c r="H132" s="69"/>
      <c r="I132" s="207">
        <f>SUM(G132:H132)</f>
        <v>0</v>
      </c>
      <c r="J132" s="69"/>
      <c r="K132" s="69"/>
      <c r="L132" s="207">
        <f>SUM(J132:K132)</f>
        <v>0</v>
      </c>
    </row>
    <row r="133" spans="1:12" ht="27.75">
      <c r="A133" s="263"/>
      <c r="B133" s="263"/>
      <c r="C133" s="62" t="s">
        <v>363</v>
      </c>
      <c r="D133" s="68"/>
      <c r="E133" s="68"/>
      <c r="F133" s="213">
        <f t="shared" ref="F133:F136" si="30">SUM(D133:E133)</f>
        <v>0</v>
      </c>
      <c r="G133" s="69"/>
      <c r="H133" s="69"/>
      <c r="I133" s="207">
        <f t="shared" ref="I133:I135" si="31">SUM(G133:H133)</f>
        <v>0</v>
      </c>
      <c r="J133" s="69"/>
      <c r="K133" s="69"/>
      <c r="L133" s="207">
        <f t="shared" ref="L133:L135" si="32">SUM(J133:K133)</f>
        <v>0</v>
      </c>
    </row>
    <row r="134" spans="1:12" ht="27.75">
      <c r="A134" s="263"/>
      <c r="B134" s="263"/>
      <c r="C134" s="62" t="s">
        <v>364</v>
      </c>
      <c r="D134" s="68"/>
      <c r="E134" s="68"/>
      <c r="F134" s="213">
        <f t="shared" si="30"/>
        <v>0</v>
      </c>
      <c r="G134" s="69"/>
      <c r="H134" s="69"/>
      <c r="I134" s="207">
        <f t="shared" si="31"/>
        <v>0</v>
      </c>
      <c r="J134" s="69"/>
      <c r="K134" s="69"/>
      <c r="L134" s="207">
        <f t="shared" si="32"/>
        <v>0</v>
      </c>
    </row>
    <row r="135" spans="1:12" ht="27.75">
      <c r="A135" s="263"/>
      <c r="B135" s="263"/>
      <c r="C135" s="62" t="s">
        <v>365</v>
      </c>
      <c r="D135" s="68"/>
      <c r="E135" s="68"/>
      <c r="F135" s="213">
        <f t="shared" si="30"/>
        <v>0</v>
      </c>
      <c r="G135" s="69"/>
      <c r="H135" s="69"/>
      <c r="I135" s="207">
        <f t="shared" si="31"/>
        <v>0</v>
      </c>
      <c r="J135" s="69"/>
      <c r="K135" s="69"/>
      <c r="L135" s="207">
        <f t="shared" si="32"/>
        <v>0</v>
      </c>
    </row>
    <row r="136" spans="1:12" ht="27.75">
      <c r="A136" s="263"/>
      <c r="B136" s="263"/>
      <c r="C136" s="62" t="s">
        <v>66</v>
      </c>
      <c r="D136" s="68">
        <f>SUM(D132:D135)</f>
        <v>0</v>
      </c>
      <c r="E136" s="68">
        <f t="shared" ref="E136:I136" si="33">SUM(E132:E135)</f>
        <v>0</v>
      </c>
      <c r="F136" s="213">
        <f t="shared" si="30"/>
        <v>0</v>
      </c>
      <c r="G136" s="69">
        <f t="shared" si="33"/>
        <v>0</v>
      </c>
      <c r="H136" s="69">
        <f t="shared" si="33"/>
        <v>0</v>
      </c>
      <c r="I136" s="207">
        <f t="shared" si="33"/>
        <v>0</v>
      </c>
      <c r="J136" s="69"/>
      <c r="K136" s="69"/>
      <c r="L136" s="207">
        <f t="shared" ref="L136" si="34">SUM(L132:L135)</f>
        <v>0</v>
      </c>
    </row>
    <row r="137" spans="1:12" ht="27.75">
      <c r="A137" s="267" t="s">
        <v>152</v>
      </c>
      <c r="B137" s="267"/>
      <c r="C137" s="267"/>
      <c r="D137" s="208">
        <f t="shared" ref="D137:L137" si="35">D136+D131+D124+D119+D112+D106+D102+D99+D95+D89+D82+D78+D73+D69+D66+D61+D53+D35+D28+D21+D13</f>
        <v>118</v>
      </c>
      <c r="E137" s="208">
        <f t="shared" si="35"/>
        <v>22</v>
      </c>
      <c r="F137" s="214">
        <f t="shared" si="35"/>
        <v>89</v>
      </c>
      <c r="G137" s="208">
        <f t="shared" si="35"/>
        <v>856</v>
      </c>
      <c r="H137" s="208">
        <f t="shared" si="35"/>
        <v>190</v>
      </c>
      <c r="I137" s="208">
        <f t="shared" si="35"/>
        <v>840</v>
      </c>
      <c r="J137" s="208">
        <f t="shared" si="35"/>
        <v>112</v>
      </c>
      <c r="K137" s="208">
        <f t="shared" si="35"/>
        <v>20</v>
      </c>
      <c r="L137" s="208">
        <f t="shared" si="35"/>
        <v>132</v>
      </c>
    </row>
  </sheetData>
  <mergeCells count="77">
    <mergeCell ref="A1:L1"/>
    <mergeCell ref="A2:B3"/>
    <mergeCell ref="C2:C3"/>
    <mergeCell ref="D2:F2"/>
    <mergeCell ref="G2:I2"/>
    <mergeCell ref="J2:L2"/>
    <mergeCell ref="A4:B13"/>
    <mergeCell ref="A14:A21"/>
    <mergeCell ref="B14:B16"/>
    <mergeCell ref="B17:B19"/>
    <mergeCell ref="B20:C20"/>
    <mergeCell ref="B21:C21"/>
    <mergeCell ref="J58:J60"/>
    <mergeCell ref="K58:K60"/>
    <mergeCell ref="A22:B28"/>
    <mergeCell ref="A29:B35"/>
    <mergeCell ref="A36:A53"/>
    <mergeCell ref="B36:C36"/>
    <mergeCell ref="B37:C37"/>
    <mergeCell ref="B38:B41"/>
    <mergeCell ref="B42:B44"/>
    <mergeCell ref="B45:B49"/>
    <mergeCell ref="B50:B52"/>
    <mergeCell ref="B53:C53"/>
    <mergeCell ref="I54:I57"/>
    <mergeCell ref="A54:B61"/>
    <mergeCell ref="J54:J57"/>
    <mergeCell ref="K54:K57"/>
    <mergeCell ref="L54:L57"/>
    <mergeCell ref="D58:D60"/>
    <mergeCell ref="E58:E60"/>
    <mergeCell ref="F58:F60"/>
    <mergeCell ref="G58:G60"/>
    <mergeCell ref="H58:H60"/>
    <mergeCell ref="I58:I60"/>
    <mergeCell ref="D54:D57"/>
    <mergeCell ref="E54:E57"/>
    <mergeCell ref="F54:F57"/>
    <mergeCell ref="G54:G57"/>
    <mergeCell ref="H54:H57"/>
    <mergeCell ref="B93:C93"/>
    <mergeCell ref="A70:A73"/>
    <mergeCell ref="B70:C70"/>
    <mergeCell ref="B71:B72"/>
    <mergeCell ref="B73:C73"/>
    <mergeCell ref="B132:B136"/>
    <mergeCell ref="L58:L60"/>
    <mergeCell ref="A62:B66"/>
    <mergeCell ref="A67:B69"/>
    <mergeCell ref="A90:A95"/>
    <mergeCell ref="A74:A78"/>
    <mergeCell ref="B74:B76"/>
    <mergeCell ref="B77:C77"/>
    <mergeCell ref="B78:C78"/>
    <mergeCell ref="A79:B82"/>
    <mergeCell ref="A83:A89"/>
    <mergeCell ref="B83:C83"/>
    <mergeCell ref="B91:B92"/>
    <mergeCell ref="B84:B85"/>
    <mergeCell ref="B95:C95"/>
    <mergeCell ref="B89:C89"/>
    <mergeCell ref="B90:C90"/>
    <mergeCell ref="B86:C86"/>
    <mergeCell ref="B87:B88"/>
    <mergeCell ref="A137:C137"/>
    <mergeCell ref="A96:B99"/>
    <mergeCell ref="A100:B102"/>
    <mergeCell ref="A103:B106"/>
    <mergeCell ref="A107:A112"/>
    <mergeCell ref="B107:C107"/>
    <mergeCell ref="B108:B109"/>
    <mergeCell ref="B110:B111"/>
    <mergeCell ref="B112:C112"/>
    <mergeCell ref="A113:B119"/>
    <mergeCell ref="A120:B124"/>
    <mergeCell ref="A125:B131"/>
    <mergeCell ref="A132:A1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11</vt:i4>
      </vt:variant>
      <vt:variant>
        <vt:lpstr>نطاقات تمت تسميتها</vt:lpstr>
      </vt:variant>
      <vt:variant>
        <vt:i4>7</vt:i4>
      </vt:variant>
    </vt:vector>
  </HeadingPairs>
  <TitlesOfParts>
    <vt:vector size="18" baseType="lpstr">
      <vt:lpstr>طلاب المرحلة الاولى</vt:lpstr>
      <vt:lpstr>طلاب الدراسات العليا </vt:lpstr>
      <vt:lpstr>خريجين الدرسات العليا</vt:lpstr>
      <vt:lpstr>مفتوح</vt:lpstr>
      <vt:lpstr>معاهد عليا وافتراضية </vt:lpstr>
      <vt:lpstr>خاصة </vt:lpstr>
      <vt:lpstr>معاهد متوسطة </vt:lpstr>
      <vt:lpstr>إجمالي طلاب التعليم العالي</vt:lpstr>
      <vt:lpstr>ورقة1</vt:lpstr>
      <vt:lpstr>هيئة تعليمة وموفدين</vt:lpstr>
      <vt:lpstr>جديد خاصة</vt:lpstr>
      <vt:lpstr>'إجمالي طلاب التعليم العالي'!Print_Area</vt:lpstr>
      <vt:lpstr>'خاصة '!Print_Area</vt:lpstr>
      <vt:lpstr>'طلاب الدراسات العليا '!Print_Area</vt:lpstr>
      <vt:lpstr>'معاهد متوسطة '!Print_Area</vt:lpstr>
      <vt:lpstr>'خاصة '!Print_Titles</vt:lpstr>
      <vt:lpstr>'طلاب المرحلة الاولى'!Print_Titles</vt:lpstr>
      <vt:lpstr>'معاهد عليا وافتراضية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2014-02-02T00:16:08Z</dcterms:created>
  <dcterms:modified xsi:type="dcterms:W3CDTF">2015-03-02T08:33:03Z</dcterms:modified>
</cp:coreProperties>
</file>