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0185" yWindow="-15" windowWidth="10320" windowHeight="8175"/>
  </bookViews>
  <sheets>
    <sheet name="2014" sheetId="26" r:id="rId1"/>
    <sheet name="اجمالي 2014" sheetId="28" r:id="rId2"/>
  </sheets>
  <definedNames>
    <definedName name="_xlnm.Print_Area" localSheetId="0">'2014'!$A$1:$G$261</definedName>
  </definedNames>
  <calcPr calcId="124519"/>
</workbook>
</file>

<file path=xl/calcChain.xml><?xml version="1.0" encoding="utf-8"?>
<calcChain xmlns="http://schemas.openxmlformats.org/spreadsheetml/2006/main">
  <c r="C261" i="26"/>
  <c r="B261"/>
  <c r="C100" i="28" l="1"/>
  <c r="B100"/>
  <c r="D100" s="1"/>
  <c r="F100" s="1"/>
  <c r="C98"/>
  <c r="B98"/>
  <c r="C89"/>
  <c r="C90"/>
  <c r="C91"/>
  <c r="B91"/>
  <c r="B90"/>
  <c r="B89"/>
  <c r="C76"/>
  <c r="B76"/>
  <c r="C75"/>
  <c r="B75"/>
  <c r="D75" s="1"/>
  <c r="F75" s="1"/>
  <c r="C74"/>
  <c r="B74"/>
  <c r="C67"/>
  <c r="B67"/>
  <c r="C66"/>
  <c r="B66"/>
  <c r="C58"/>
  <c r="C59"/>
  <c r="C60"/>
  <c r="B60"/>
  <c r="B59"/>
  <c r="B58"/>
  <c r="C50"/>
  <c r="B50"/>
  <c r="C49"/>
  <c r="B49"/>
  <c r="C43"/>
  <c r="B43"/>
  <c r="C41"/>
  <c r="B41"/>
  <c r="C40"/>
  <c r="C42"/>
  <c r="B42"/>
  <c r="B40"/>
  <c r="C27"/>
  <c r="B27"/>
  <c r="C18"/>
  <c r="C19"/>
  <c r="C20"/>
  <c r="B20"/>
  <c r="B19"/>
  <c r="B18"/>
  <c r="C13"/>
  <c r="B13"/>
  <c r="C12"/>
  <c r="B4"/>
  <c r="B12"/>
  <c r="C11"/>
  <c r="B11"/>
  <c r="C10"/>
  <c r="B10"/>
  <c r="C9"/>
  <c r="B9"/>
  <c r="C8"/>
  <c r="B8"/>
  <c r="C7"/>
  <c r="B7"/>
  <c r="C6"/>
  <c r="B6"/>
  <c r="C5"/>
  <c r="B5"/>
  <c r="C4"/>
  <c r="D21"/>
  <c r="E21" s="1"/>
  <c r="D22"/>
  <c r="D23"/>
  <c r="F23" s="1"/>
  <c r="D24"/>
  <c r="D25"/>
  <c r="D26"/>
  <c r="D47"/>
  <c r="B108"/>
  <c r="B107"/>
  <c r="D99"/>
  <c r="F99" s="1"/>
  <c r="D96"/>
  <c r="F96" s="1"/>
  <c r="D93"/>
  <c r="E93" s="1"/>
  <c r="D92"/>
  <c r="F92" s="1"/>
  <c r="D80"/>
  <c r="D78"/>
  <c r="D64"/>
  <c r="D46"/>
  <c r="C35"/>
  <c r="B35"/>
  <c r="D34"/>
  <c r="F34" s="1"/>
  <c r="D33"/>
  <c r="D32"/>
  <c r="E32" s="1"/>
  <c r="B143" i="26"/>
  <c r="D124"/>
  <c r="E124" s="1"/>
  <c r="D60"/>
  <c r="E60" s="1"/>
  <c r="D41"/>
  <c r="E41" s="1"/>
  <c r="D60" i="28" l="1"/>
  <c r="D76"/>
  <c r="F76" s="1"/>
  <c r="D19"/>
  <c r="D12"/>
  <c r="E12" s="1"/>
  <c r="D74"/>
  <c r="F74" s="1"/>
  <c r="D50"/>
  <c r="E50" s="1"/>
  <c r="D10"/>
  <c r="B14"/>
  <c r="D5"/>
  <c r="E5" s="1"/>
  <c r="D41"/>
  <c r="F41" s="1"/>
  <c r="D20"/>
  <c r="E20" s="1"/>
  <c r="D27"/>
  <c r="E27" s="1"/>
  <c r="C51"/>
  <c r="E41"/>
  <c r="D42"/>
  <c r="F42" s="1"/>
  <c r="D18"/>
  <c r="E18" s="1"/>
  <c r="F32"/>
  <c r="D6"/>
  <c r="F6" s="1"/>
  <c r="D13"/>
  <c r="E13" s="1"/>
  <c r="D4"/>
  <c r="E4" s="1"/>
  <c r="D11"/>
  <c r="E11" s="1"/>
  <c r="D9"/>
  <c r="F9" s="1"/>
  <c r="D8"/>
  <c r="E8" s="1"/>
  <c r="D7"/>
  <c r="F7" s="1"/>
  <c r="E60"/>
  <c r="E92"/>
  <c r="E19"/>
  <c r="D83"/>
  <c r="B101"/>
  <c r="D91"/>
  <c r="E99"/>
  <c r="E75"/>
  <c r="F25"/>
  <c r="B51"/>
  <c r="D40"/>
  <c r="E40" s="1"/>
  <c r="F46"/>
  <c r="D49"/>
  <c r="D62"/>
  <c r="E62" s="1"/>
  <c r="D81"/>
  <c r="E81" s="1"/>
  <c r="D94"/>
  <c r="E94" s="1"/>
  <c r="D97"/>
  <c r="E97" s="1"/>
  <c r="C28"/>
  <c r="E25"/>
  <c r="E33"/>
  <c r="F33"/>
  <c r="D35"/>
  <c r="E35" s="1"/>
  <c r="E46"/>
  <c r="D48"/>
  <c r="D59"/>
  <c r="F64"/>
  <c r="D65"/>
  <c r="E65" s="1"/>
  <c r="D67"/>
  <c r="E67" s="1"/>
  <c r="D77"/>
  <c r="E77" s="1"/>
  <c r="C101"/>
  <c r="D89"/>
  <c r="E89" s="1"/>
  <c r="E26"/>
  <c r="B28"/>
  <c r="D43"/>
  <c r="D45"/>
  <c r="E45" s="1"/>
  <c r="B68"/>
  <c r="D58"/>
  <c r="E58" s="1"/>
  <c r="E64"/>
  <c r="D66"/>
  <c r="F80"/>
  <c r="E80"/>
  <c r="D95"/>
  <c r="F95" s="1"/>
  <c r="F21"/>
  <c r="E23"/>
  <c r="F26"/>
  <c r="E34"/>
  <c r="D44"/>
  <c r="E44" s="1"/>
  <c r="F47"/>
  <c r="C68"/>
  <c r="F60"/>
  <c r="D61"/>
  <c r="F61" s="1"/>
  <c r="D63"/>
  <c r="E63" s="1"/>
  <c r="F78"/>
  <c r="E100"/>
  <c r="B84"/>
  <c r="C14"/>
  <c r="E47"/>
  <c r="C84"/>
  <c r="E78"/>
  <c r="D79"/>
  <c r="E79" s="1"/>
  <c r="D82"/>
  <c r="F82" s="1"/>
  <c r="D90"/>
  <c r="F90" s="1"/>
  <c r="F93"/>
  <c r="E96"/>
  <c r="D98"/>
  <c r="E98" s="1"/>
  <c r="F124" i="26"/>
  <c r="F60"/>
  <c r="F41"/>
  <c r="E76" i="28" l="1"/>
  <c r="F5"/>
  <c r="F12"/>
  <c r="E74"/>
  <c r="F50"/>
  <c r="F13"/>
  <c r="E42"/>
  <c r="E6"/>
  <c r="E95"/>
  <c r="F4"/>
  <c r="E9"/>
  <c r="F8"/>
  <c r="F98"/>
  <c r="E82"/>
  <c r="F77"/>
  <c r="F18"/>
  <c r="E61"/>
  <c r="F81"/>
  <c r="E91"/>
  <c r="F91"/>
  <c r="F19"/>
  <c r="F79"/>
  <c r="F89"/>
  <c r="G34"/>
  <c r="G33"/>
  <c r="F94"/>
  <c r="E83"/>
  <c r="F83"/>
  <c r="F27"/>
  <c r="D84"/>
  <c r="E84" s="1"/>
  <c r="F22"/>
  <c r="F59"/>
  <c r="D14"/>
  <c r="G41" s="1"/>
  <c r="D51"/>
  <c r="G48" s="1"/>
  <c r="D28"/>
  <c r="G22" s="1"/>
  <c r="F20"/>
  <c r="F10"/>
  <c r="E59"/>
  <c r="F43"/>
  <c r="E22"/>
  <c r="D101"/>
  <c r="E101" s="1"/>
  <c r="E10"/>
  <c r="E90"/>
  <c r="F24"/>
  <c r="E7"/>
  <c r="F66"/>
  <c r="F58"/>
  <c r="F48"/>
  <c r="F97"/>
  <c r="F65"/>
  <c r="F49"/>
  <c r="E43"/>
  <c r="E66"/>
  <c r="D68"/>
  <c r="F68" s="1"/>
  <c r="F45"/>
  <c r="F67"/>
  <c r="E48"/>
  <c r="F35"/>
  <c r="G32"/>
  <c r="E24"/>
  <c r="F62"/>
  <c r="E49"/>
  <c r="F40"/>
  <c r="F11"/>
  <c r="F63"/>
  <c r="F44"/>
  <c r="D65" i="26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E199" s="1"/>
  <c r="D200"/>
  <c r="D201"/>
  <c r="D202"/>
  <c r="D203"/>
  <c r="D204"/>
  <c r="D205"/>
  <c r="D206"/>
  <c r="D207"/>
  <c r="D208"/>
  <c r="D177"/>
  <c r="B209"/>
  <c r="C209"/>
  <c r="F84" i="28" l="1"/>
  <c r="G35"/>
  <c r="G7"/>
  <c r="G12"/>
  <c r="F28"/>
  <c r="G10"/>
  <c r="G5"/>
  <c r="G40"/>
  <c r="F14"/>
  <c r="G11"/>
  <c r="E28"/>
  <c r="G44"/>
  <c r="G18"/>
  <c r="G20"/>
  <c r="G43"/>
  <c r="G24"/>
  <c r="E51"/>
  <c r="G58"/>
  <c r="G67"/>
  <c r="G45"/>
  <c r="G49"/>
  <c r="G65"/>
  <c r="G13"/>
  <c r="G4"/>
  <c r="G6"/>
  <c r="G8"/>
  <c r="F101"/>
  <c r="G63"/>
  <c r="G62"/>
  <c r="E68"/>
  <c r="G9"/>
  <c r="G66"/>
  <c r="G61"/>
  <c r="G28"/>
  <c r="G23"/>
  <c r="G26"/>
  <c r="G25"/>
  <c r="G27"/>
  <c r="G21"/>
  <c r="G19"/>
  <c r="E14"/>
  <c r="G64"/>
  <c r="G60"/>
  <c r="G47"/>
  <c r="G42"/>
  <c r="G46"/>
  <c r="G50"/>
  <c r="F51"/>
  <c r="G59"/>
  <c r="F199" i="26"/>
  <c r="D209"/>
  <c r="F209" s="1"/>
  <c r="E177"/>
  <c r="F177"/>
  <c r="G51" i="28" l="1"/>
  <c r="G68"/>
  <c r="G14"/>
  <c r="E209" i="26"/>
  <c r="D10"/>
  <c r="F10" s="1"/>
  <c r="D29"/>
  <c r="F29" s="1"/>
  <c r="E10" l="1"/>
  <c r="E29"/>
  <c r="D172" l="1"/>
  <c r="E172" s="1"/>
  <c r="B174"/>
  <c r="C174"/>
  <c r="D153"/>
  <c r="E153" s="1"/>
  <c r="F172" l="1"/>
  <c r="F153"/>
  <c r="D135"/>
  <c r="E135" s="1"/>
  <c r="D136"/>
  <c r="E136" s="1"/>
  <c r="C113"/>
  <c r="B113"/>
  <c r="D104"/>
  <c r="F104" s="1"/>
  <c r="C79"/>
  <c r="B79"/>
  <c r="D72"/>
  <c r="F72" s="1"/>
  <c r="D73"/>
  <c r="F73" s="1"/>
  <c r="D74"/>
  <c r="F74" s="1"/>
  <c r="D71"/>
  <c r="E71" s="1"/>
  <c r="E72" l="1"/>
  <c r="E104"/>
  <c r="E74"/>
  <c r="E73"/>
  <c r="F71"/>
  <c r="F136"/>
  <c r="F135"/>
  <c r="D113"/>
  <c r="E113" s="1"/>
  <c r="F113" l="1"/>
  <c r="D126" l="1"/>
  <c r="E126" s="1"/>
  <c r="D90"/>
  <c r="E90" s="1"/>
  <c r="F126" l="1"/>
  <c r="F90"/>
  <c r="E184" l="1"/>
  <c r="F184"/>
  <c r="C248" l="1"/>
  <c r="C247"/>
  <c r="C252" s="1"/>
  <c r="D139" l="1"/>
  <c r="F139" s="1"/>
  <c r="D142"/>
  <c r="F142" s="1"/>
  <c r="C143"/>
  <c r="F202"/>
  <c r="F204"/>
  <c r="F206"/>
  <c r="F201"/>
  <c r="F203"/>
  <c r="F205"/>
  <c r="D138"/>
  <c r="E142" l="1"/>
  <c r="E139"/>
  <c r="F200"/>
  <c r="E138"/>
  <c r="F138"/>
  <c r="C227" l="1"/>
  <c r="C217" l="1"/>
  <c r="D232" s="1"/>
  <c r="D231" l="1"/>
  <c r="D229"/>
  <c r="D228"/>
  <c r="D230"/>
  <c r="D141" l="1"/>
  <c r="D118"/>
  <c r="E118" s="1"/>
  <c r="D119"/>
  <c r="E119" s="1"/>
  <c r="D120"/>
  <c r="E120" s="1"/>
  <c r="D121"/>
  <c r="F121" s="1"/>
  <c r="D122"/>
  <c r="E122" s="1"/>
  <c r="D123"/>
  <c r="E123" s="1"/>
  <c r="D125"/>
  <c r="E125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7"/>
  <c r="E137" s="1"/>
  <c r="D140"/>
  <c r="E140" s="1"/>
  <c r="D117"/>
  <c r="E117" s="1"/>
  <c r="D83"/>
  <c r="F83" s="1"/>
  <c r="D84"/>
  <c r="F84" s="1"/>
  <c r="D85"/>
  <c r="F85" s="1"/>
  <c r="D86"/>
  <c r="E86" s="1"/>
  <c r="D87"/>
  <c r="E87" s="1"/>
  <c r="D88"/>
  <c r="E88" s="1"/>
  <c r="D89"/>
  <c r="E89" s="1"/>
  <c r="D91"/>
  <c r="F91" s="1"/>
  <c r="D92"/>
  <c r="E92" s="1"/>
  <c r="D93"/>
  <c r="E93" s="1"/>
  <c r="D94"/>
  <c r="E94" s="1"/>
  <c r="D95"/>
  <c r="F95" s="1"/>
  <c r="D96"/>
  <c r="E96" s="1"/>
  <c r="D97"/>
  <c r="E97" s="1"/>
  <c r="D98"/>
  <c r="E98" s="1"/>
  <c r="D99"/>
  <c r="F99" s="1"/>
  <c r="D100"/>
  <c r="E100" s="1"/>
  <c r="D101"/>
  <c r="E101" s="1"/>
  <c r="D102"/>
  <c r="E102" s="1"/>
  <c r="D103"/>
  <c r="F103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82"/>
  <c r="F82" s="1"/>
  <c r="D75"/>
  <c r="D76"/>
  <c r="D77"/>
  <c r="E77" s="1"/>
  <c r="D78"/>
  <c r="F78" s="1"/>
  <c r="D66"/>
  <c r="D67"/>
  <c r="F67" s="1"/>
  <c r="F65"/>
  <c r="D35"/>
  <c r="E35" s="1"/>
  <c r="D36"/>
  <c r="E36" s="1"/>
  <c r="D37"/>
  <c r="E37" s="1"/>
  <c r="D38"/>
  <c r="E38" s="1"/>
  <c r="D39"/>
  <c r="E39" s="1"/>
  <c r="D40"/>
  <c r="F40" s="1"/>
  <c r="D42"/>
  <c r="E42" s="1"/>
  <c r="D43"/>
  <c r="F43" s="1"/>
  <c r="D44"/>
  <c r="E44" s="1"/>
  <c r="D45"/>
  <c r="E45" s="1"/>
  <c r="D46"/>
  <c r="E46" s="1"/>
  <c r="D47"/>
  <c r="F47" s="1"/>
  <c r="D48"/>
  <c r="E48" s="1"/>
  <c r="D49"/>
  <c r="E49" s="1"/>
  <c r="D50"/>
  <c r="E50" s="1"/>
  <c r="D51"/>
  <c r="E51" s="1"/>
  <c r="D52"/>
  <c r="E52" s="1"/>
  <c r="D53"/>
  <c r="F53" s="1"/>
  <c r="D54"/>
  <c r="E54" s="1"/>
  <c r="D55"/>
  <c r="F55" s="1"/>
  <c r="D56"/>
  <c r="F56" s="1"/>
  <c r="D57"/>
  <c r="E57" s="1"/>
  <c r="D58"/>
  <c r="F58" s="1"/>
  <c r="D59"/>
  <c r="E59" s="1"/>
  <c r="D61"/>
  <c r="D34"/>
  <c r="F34" s="1"/>
  <c r="B62"/>
  <c r="C62"/>
  <c r="D30"/>
  <c r="F30" s="1"/>
  <c r="C31"/>
  <c r="B31"/>
  <c r="D28"/>
  <c r="F28" s="1"/>
  <c r="D27"/>
  <c r="E27" s="1"/>
  <c r="D26"/>
  <c r="F26" s="1"/>
  <c r="D25"/>
  <c r="E25" s="1"/>
  <c r="D24"/>
  <c r="F24" s="1"/>
  <c r="D23"/>
  <c r="E23" s="1"/>
  <c r="D22"/>
  <c r="F22" s="1"/>
  <c r="D21"/>
  <c r="E21" s="1"/>
  <c r="D20"/>
  <c r="F20" s="1"/>
  <c r="D19"/>
  <c r="E19" s="1"/>
  <c r="D18"/>
  <c r="F18" s="1"/>
  <c r="D17"/>
  <c r="E17" s="1"/>
  <c r="D16"/>
  <c r="F16" s="1"/>
  <c r="D15"/>
  <c r="E15" s="1"/>
  <c r="D14"/>
  <c r="F14" s="1"/>
  <c r="D13"/>
  <c r="E13" s="1"/>
  <c r="D12"/>
  <c r="F12" s="1"/>
  <c r="D11"/>
  <c r="E11" s="1"/>
  <c r="D9"/>
  <c r="F9" s="1"/>
  <c r="D8"/>
  <c r="E8" s="1"/>
  <c r="D7"/>
  <c r="F7" s="1"/>
  <c r="D6"/>
  <c r="E6" s="1"/>
  <c r="D5"/>
  <c r="F5" s="1"/>
  <c r="D4"/>
  <c r="E4" s="1"/>
  <c r="D3"/>
  <c r="E3" s="1"/>
  <c r="D254"/>
  <c r="D253"/>
  <c r="D248"/>
  <c r="D222"/>
  <c r="D221"/>
  <c r="D220"/>
  <c r="D219"/>
  <c r="D218"/>
  <c r="F180"/>
  <c r="E180"/>
  <c r="C68"/>
  <c r="B68"/>
  <c r="F105" l="1"/>
  <c r="E66"/>
  <c r="D68"/>
  <c r="F76"/>
  <c r="D79"/>
  <c r="F75"/>
  <c r="F44"/>
  <c r="F38"/>
  <c r="E83"/>
  <c r="F35"/>
  <c r="F48"/>
  <c r="E85"/>
  <c r="E121"/>
  <c r="E95"/>
  <c r="E65"/>
  <c r="F131"/>
  <c r="E53"/>
  <c r="E91"/>
  <c r="E99"/>
  <c r="F108"/>
  <c r="F127"/>
  <c r="E34"/>
  <c r="F36"/>
  <c r="E40"/>
  <c r="F57"/>
  <c r="F66"/>
  <c r="E103"/>
  <c r="F106"/>
  <c r="F110"/>
  <c r="F123"/>
  <c r="F129"/>
  <c r="F133"/>
  <c r="F46"/>
  <c r="F52"/>
  <c r="F96"/>
  <c r="F122"/>
  <c r="E43"/>
  <c r="F97"/>
  <c r="E47"/>
  <c r="F59"/>
  <c r="F101"/>
  <c r="F119"/>
  <c r="F51"/>
  <c r="F88"/>
  <c r="F93"/>
  <c r="F39"/>
  <c r="F45"/>
  <c r="F49"/>
  <c r="F117"/>
  <c r="F134"/>
  <c r="F86"/>
  <c r="F100"/>
  <c r="F120"/>
  <c r="F92"/>
  <c r="F109"/>
  <c r="F125"/>
  <c r="F94"/>
  <c r="F102"/>
  <c r="F137"/>
  <c r="F118"/>
  <c r="F128"/>
  <c r="E75"/>
  <c r="E67"/>
  <c r="F54"/>
  <c r="E58"/>
  <c r="F98"/>
  <c r="F107"/>
  <c r="F132"/>
  <c r="F140"/>
  <c r="E141"/>
  <c r="F141"/>
  <c r="F130"/>
  <c r="F89"/>
  <c r="F87"/>
  <c r="E76"/>
  <c r="E56"/>
  <c r="F50"/>
  <c r="F42"/>
  <c r="F37"/>
  <c r="E82"/>
  <c r="E84"/>
  <c r="F111"/>
  <c r="F77"/>
  <c r="D143"/>
  <c r="G124" s="1"/>
  <c r="G104"/>
  <c r="D62"/>
  <c r="G60" s="1"/>
  <c r="E78"/>
  <c r="F112"/>
  <c r="E30"/>
  <c r="D31"/>
  <c r="G10" s="1"/>
  <c r="E28"/>
  <c r="F27"/>
  <c r="E26"/>
  <c r="F25"/>
  <c r="E24"/>
  <c r="F23"/>
  <c r="E22"/>
  <c r="F21"/>
  <c r="E20"/>
  <c r="F19"/>
  <c r="E18"/>
  <c r="F17"/>
  <c r="E16"/>
  <c r="F15"/>
  <c r="E14"/>
  <c r="F13"/>
  <c r="E12"/>
  <c r="F11"/>
  <c r="E9"/>
  <c r="F8"/>
  <c r="E7"/>
  <c r="F6"/>
  <c r="E5"/>
  <c r="F4"/>
  <c r="F61"/>
  <c r="F3"/>
  <c r="E55"/>
  <c r="E61"/>
  <c r="C243" l="1"/>
  <c r="D243" s="1"/>
  <c r="G41"/>
  <c r="G67"/>
  <c r="C238"/>
  <c r="D238" s="1"/>
  <c r="G29"/>
  <c r="G126"/>
  <c r="G136"/>
  <c r="G135"/>
  <c r="F79"/>
  <c r="E79"/>
  <c r="G71"/>
  <c r="G72"/>
  <c r="G74"/>
  <c r="G73"/>
  <c r="G77"/>
  <c r="E68"/>
  <c r="F68"/>
  <c r="G82"/>
  <c r="G90"/>
  <c r="G66"/>
  <c r="G65"/>
  <c r="G75"/>
  <c r="G109"/>
  <c r="G78"/>
  <c r="G76"/>
  <c r="E62"/>
  <c r="C213"/>
  <c r="C108" i="28" s="1"/>
  <c r="D108" s="1"/>
  <c r="G3" i="26"/>
  <c r="C212"/>
  <c r="C107" i="28" s="1"/>
  <c r="D107" s="1"/>
  <c r="F143" i="26"/>
  <c r="G142"/>
  <c r="G139"/>
  <c r="G138"/>
  <c r="G140"/>
  <c r="G141"/>
  <c r="E143"/>
  <c r="G137"/>
  <c r="G132"/>
  <c r="G128"/>
  <c r="G122"/>
  <c r="G118"/>
  <c r="G133"/>
  <c r="G129"/>
  <c r="G123"/>
  <c r="G110"/>
  <c r="G84"/>
  <c r="G92"/>
  <c r="G100"/>
  <c r="G85"/>
  <c r="G35"/>
  <c r="G47"/>
  <c r="G52"/>
  <c r="G38"/>
  <c r="G55"/>
  <c r="G44"/>
  <c r="G61"/>
  <c r="G6"/>
  <c r="G23"/>
  <c r="G15"/>
  <c r="G7"/>
  <c r="G16"/>
  <c r="G88"/>
  <c r="G96"/>
  <c r="G105"/>
  <c r="G93"/>
  <c r="G97"/>
  <c r="G101"/>
  <c r="G106"/>
  <c r="F179"/>
  <c r="E179"/>
  <c r="F178"/>
  <c r="E178"/>
  <c r="F62"/>
  <c r="G43"/>
  <c r="G51"/>
  <c r="G59"/>
  <c r="G39"/>
  <c r="G48"/>
  <c r="G56"/>
  <c r="G62"/>
  <c r="G134"/>
  <c r="G130"/>
  <c r="G125"/>
  <c r="G120"/>
  <c r="G117"/>
  <c r="G131"/>
  <c r="G127"/>
  <c r="G119"/>
  <c r="G11"/>
  <c r="G19"/>
  <c r="G27"/>
  <c r="G12"/>
  <c r="G20"/>
  <c r="G36"/>
  <c r="G40"/>
  <c r="G45"/>
  <c r="G49"/>
  <c r="G53"/>
  <c r="G57"/>
  <c r="G34"/>
  <c r="G37"/>
  <c r="G42"/>
  <c r="G46"/>
  <c r="G50"/>
  <c r="G54"/>
  <c r="G58"/>
  <c r="G86"/>
  <c r="G89"/>
  <c r="G94"/>
  <c r="G98"/>
  <c r="G102"/>
  <c r="G107"/>
  <c r="G111"/>
  <c r="G83"/>
  <c r="G87"/>
  <c r="G91"/>
  <c r="G95"/>
  <c r="G99"/>
  <c r="G103"/>
  <c r="G108"/>
  <c r="G112"/>
  <c r="G121"/>
  <c r="G4"/>
  <c r="G8"/>
  <c r="G13"/>
  <c r="G17"/>
  <c r="G21"/>
  <c r="G25"/>
  <c r="G5"/>
  <c r="G9"/>
  <c r="G14"/>
  <c r="G18"/>
  <c r="G22"/>
  <c r="G24"/>
  <c r="G26"/>
  <c r="G28"/>
  <c r="F31"/>
  <c r="E31"/>
  <c r="G30"/>
  <c r="G143" l="1"/>
  <c r="G79"/>
  <c r="G113"/>
  <c r="G68"/>
  <c r="D213"/>
  <c r="D212"/>
  <c r="G31"/>
  <c r="E200"/>
  <c r="E188"/>
  <c r="E192"/>
  <c r="F192"/>
  <c r="E196"/>
  <c r="E205"/>
  <c r="F185"/>
  <c r="F189"/>
  <c r="F193"/>
  <c r="F197"/>
  <c r="E186"/>
  <c r="E190"/>
  <c r="E194"/>
  <c r="E198"/>
  <c r="E204"/>
  <c r="E208"/>
  <c r="E207"/>
  <c r="E187"/>
  <c r="F187"/>
  <c r="E191"/>
  <c r="F191"/>
  <c r="E195"/>
  <c r="F195"/>
  <c r="E201"/>
  <c r="F207" l="1"/>
  <c r="F208"/>
  <c r="F198"/>
  <c r="F194"/>
  <c r="F190"/>
  <c r="F186"/>
  <c r="E203"/>
  <c r="E206"/>
  <c r="E202"/>
  <c r="E197"/>
  <c r="E193"/>
  <c r="E189"/>
  <c r="E185"/>
  <c r="F196"/>
  <c r="F188"/>
  <c r="E182"/>
  <c r="F182"/>
  <c r="E181"/>
  <c r="E183"/>
  <c r="F183"/>
  <c r="F181" l="1"/>
  <c r="D171" l="1"/>
  <c r="F171" s="1"/>
  <c r="D166"/>
  <c r="F166" s="1"/>
  <c r="D148" l="1"/>
  <c r="F148" s="1"/>
  <c r="D152"/>
  <c r="F152" s="1"/>
  <c r="D158"/>
  <c r="F158" s="1"/>
  <c r="D149"/>
  <c r="F149" s="1"/>
  <c r="D173"/>
  <c r="D147"/>
  <c r="F147" s="1"/>
  <c r="D168"/>
  <c r="F168" s="1"/>
  <c r="D162"/>
  <c r="F162" s="1"/>
  <c r="D165"/>
  <c r="F165" s="1"/>
  <c r="D146"/>
  <c r="F146" s="1"/>
  <c r="D163"/>
  <c r="F163" s="1"/>
  <c r="D155"/>
  <c r="F155" s="1"/>
  <c r="E166"/>
  <c r="E171"/>
  <c r="D150"/>
  <c r="F150" s="1"/>
  <c r="D151"/>
  <c r="F151" s="1"/>
  <c r="D154"/>
  <c r="F154" s="1"/>
  <c r="D170"/>
  <c r="F170" s="1"/>
  <c r="D164"/>
  <c r="F164" s="1"/>
  <c r="D169"/>
  <c r="F169" s="1"/>
  <c r="D156"/>
  <c r="F156" s="1"/>
  <c r="D167"/>
  <c r="F167" s="1"/>
  <c r="E162" l="1"/>
  <c r="E170"/>
  <c r="E151"/>
  <c r="E165"/>
  <c r="E154"/>
  <c r="E150"/>
  <c r="E146"/>
  <c r="E158"/>
  <c r="E152"/>
  <c r="E148"/>
  <c r="D160"/>
  <c r="F160" s="1"/>
  <c r="D157"/>
  <c r="F157" s="1"/>
  <c r="E173"/>
  <c r="F173"/>
  <c r="E167"/>
  <c r="E156"/>
  <c r="E169"/>
  <c r="E164"/>
  <c r="E155"/>
  <c r="E163"/>
  <c r="E168"/>
  <c r="E147"/>
  <c r="E149"/>
  <c r="D161"/>
  <c r="F161" s="1"/>
  <c r="D159"/>
  <c r="F159" s="1"/>
  <c r="E159" l="1"/>
  <c r="E157"/>
  <c r="D174"/>
  <c r="F174" s="1"/>
  <c r="E161"/>
  <c r="E160"/>
  <c r="E174" l="1"/>
</calcChain>
</file>

<file path=xl/sharedStrings.xml><?xml version="1.0" encoding="utf-8"?>
<sst xmlns="http://schemas.openxmlformats.org/spreadsheetml/2006/main" count="491" uniqueCount="146">
  <si>
    <t>الكلية</t>
  </si>
  <si>
    <t>ذكور</t>
  </si>
  <si>
    <t>إناث</t>
  </si>
  <si>
    <t>مجموع</t>
  </si>
  <si>
    <t>الطب البشري</t>
  </si>
  <si>
    <t>الصيدلة</t>
  </si>
  <si>
    <t>الهندسة المعمارية</t>
  </si>
  <si>
    <t>الاقتصاد</t>
  </si>
  <si>
    <t>الطب البيطري</t>
  </si>
  <si>
    <t>المجموع</t>
  </si>
  <si>
    <t>التمريض</t>
  </si>
  <si>
    <t>الحقوق</t>
  </si>
  <si>
    <t>التربية</t>
  </si>
  <si>
    <t>الشريعة</t>
  </si>
  <si>
    <t>الفنون الجميلة</t>
  </si>
  <si>
    <t xml:space="preserve">المعلوماتية </t>
  </si>
  <si>
    <t>العلوم</t>
  </si>
  <si>
    <t xml:space="preserve">دبلوم التاهيل التربوي </t>
  </si>
  <si>
    <t>البيان</t>
  </si>
  <si>
    <t>الهندسة المعلوماتية</t>
  </si>
  <si>
    <t>الاداب</t>
  </si>
  <si>
    <t>التربية الرياضية</t>
  </si>
  <si>
    <t xml:space="preserve">البيان </t>
  </si>
  <si>
    <t xml:space="preserve">العدد </t>
  </si>
  <si>
    <t>عدد طلاب المعاهد</t>
  </si>
  <si>
    <t xml:space="preserve">عدد طلاب الجامعات العامة </t>
  </si>
  <si>
    <t>عدد مستجدي المعاهد</t>
  </si>
  <si>
    <t xml:space="preserve">عدد مستجدي الجامعات العامة </t>
  </si>
  <si>
    <t>العلوم السياسية</t>
  </si>
  <si>
    <t>التربية الموسيقية</t>
  </si>
  <si>
    <t xml:space="preserve">عدد الطلاب </t>
  </si>
  <si>
    <t xml:space="preserve">عدد المستجدون </t>
  </si>
  <si>
    <t xml:space="preserve">العلوم الادارية والمالية </t>
  </si>
  <si>
    <t xml:space="preserve">الهندسة </t>
  </si>
  <si>
    <t>العلوم الانسانية</t>
  </si>
  <si>
    <t>الجامعات الخاصة/ الجامعات العامة</t>
  </si>
  <si>
    <t>طلاب الكليات الخاصة/ طلاب الجامعات الخاصة</t>
  </si>
  <si>
    <t>السياحة</t>
  </si>
  <si>
    <t xml:space="preserve">المعهد العالي للترجمة الفورية </t>
  </si>
  <si>
    <t xml:space="preserve">المعهد العالي للبحوث البحرية </t>
  </si>
  <si>
    <t xml:space="preserve">المعهد العالي لبحوث البيئة </t>
  </si>
  <si>
    <t>الهندسة التقنية</t>
  </si>
  <si>
    <t xml:space="preserve">طلاب المعاهد </t>
  </si>
  <si>
    <t xml:space="preserve">عدد الطلاب السوريون </t>
  </si>
  <si>
    <t xml:space="preserve">عدد الطلاب العرب والأجانب </t>
  </si>
  <si>
    <t xml:space="preserve">الكليات الطبية </t>
  </si>
  <si>
    <t>عدد الطلاب في الجامعات الخاصة</t>
  </si>
  <si>
    <t xml:space="preserve">طب الاسنان </t>
  </si>
  <si>
    <t xml:space="preserve">الهندسة المدنية </t>
  </si>
  <si>
    <t xml:space="preserve">الهندسة المعمارية </t>
  </si>
  <si>
    <t xml:space="preserve">الهندسة الكهربائية و الميكانيكية </t>
  </si>
  <si>
    <t>الهندسة البترولية و الكيميائية</t>
  </si>
  <si>
    <t xml:space="preserve">الهندسة الزراعية </t>
  </si>
  <si>
    <t xml:space="preserve">العلوم </t>
  </si>
  <si>
    <t>الاداب و العلوم الانسانية</t>
  </si>
  <si>
    <t>العلوم الصحية</t>
  </si>
  <si>
    <t xml:space="preserve">المعهد العالي للبحوث والدراسات الزلزالية </t>
  </si>
  <si>
    <t xml:space="preserve">المعهد العالي للتنمية الادارية </t>
  </si>
  <si>
    <t xml:space="preserve">نسبة الذكور إلى الإجمالي </t>
  </si>
  <si>
    <t xml:space="preserve">نسبة الاناث إلى الإجمالي </t>
  </si>
  <si>
    <t xml:space="preserve">نسبة طلاب كل كلية إلى إجمالي الطلاب </t>
  </si>
  <si>
    <t xml:space="preserve">مؤشر يبين توزع المستجدين  بين الذكور والاناث ويبين نسبة توزع مستجدين المرحلة الجامعية الأولى في كل كلية إلى إجمالي المستجدين في الجامعات </t>
  </si>
  <si>
    <t xml:space="preserve">نسبة مستجدي كل كلية إلى إجمالي المستجدين </t>
  </si>
  <si>
    <t xml:space="preserve">مؤشر يبين توزع طلاب الدراسات العليا بين الذكور والاناث ويبين نسبة توزع طلاب الدراسات بين الدبلوم والماجستير والدكتوراة </t>
  </si>
  <si>
    <t xml:space="preserve">نسبة طلاب الفرع إلى إجمالي طلاب الدراسات </t>
  </si>
  <si>
    <t xml:space="preserve">طلاب الدبلوم </t>
  </si>
  <si>
    <t xml:space="preserve">طلاب الماجستير </t>
  </si>
  <si>
    <t xml:space="preserve">طلاب الدكتوراة </t>
  </si>
  <si>
    <t>مجموع طلاب الدراسات</t>
  </si>
  <si>
    <t xml:space="preserve">مؤشر يبين توزع طلاب الدبلوم بين الذكور والاناث ويبين نسبة توزع طلاب الدبلوم  في كل كلية إلى إجمالي طلاب الدبلوم  في الجامعات </t>
  </si>
  <si>
    <t xml:space="preserve">نسبة طلاب دبلوم  كل كلية إلى إجمالي طلاب الدبلوم  </t>
  </si>
  <si>
    <t xml:space="preserve">المعهد العالي لبحوث الليزر وتطبيقاته </t>
  </si>
  <si>
    <t xml:space="preserve">معهد تعليم اللغات </t>
  </si>
  <si>
    <t xml:space="preserve">نسبة طلاب ماجستير كل كلية إلى إجمالي طلاب الماجستير </t>
  </si>
  <si>
    <t xml:space="preserve"> الهندسة المدنية </t>
  </si>
  <si>
    <t>هندسة الكهرباء والميكانيك</t>
  </si>
  <si>
    <t>الهندسة البترولية</t>
  </si>
  <si>
    <t xml:space="preserve">التربية </t>
  </si>
  <si>
    <t xml:space="preserve">مؤشر يبين توزع طلاب الدكتوراة بين الذكور والاناث ويبين نسبة توزع طلاب الدكتوراة في كل كلية إلى إجمالي طلاب الدكتوراة في الجامعات </t>
  </si>
  <si>
    <t xml:space="preserve">نسبة طلاب دكتوراة كل كلية إلى إجمالي طلاب الدكتوراة </t>
  </si>
  <si>
    <t>مؤشر يبين نسبة الطلاب السوريين ونسبة العرب والأجانب في كل كلية إلى إجمالي الطلاب في الكلية
 ( مرحلة جامعية أولى )</t>
  </si>
  <si>
    <t>الطلاب السوريين</t>
  </si>
  <si>
    <t>الطلاب العرب والأجانب</t>
  </si>
  <si>
    <t xml:space="preserve">إجمالي الطلاب </t>
  </si>
  <si>
    <t xml:space="preserve">نسبة الطلاب السوريين في كل كلية إلى إجمالي الطلاب </t>
  </si>
  <si>
    <t xml:space="preserve">نسبة الطلاب العرب والأجانب في كل كلية إلى إجمالي الطلاب </t>
  </si>
  <si>
    <t>مؤشر يبين نسبة الطلاب السوريين في كل كلية إلى إجمالي الطلاب في الكلية 
( مرحلة الدراسات العليا)</t>
  </si>
  <si>
    <t xml:space="preserve">الطلاب العرب والأجانب </t>
  </si>
  <si>
    <t>إجمالي طلاب الدراسات</t>
  </si>
  <si>
    <t xml:space="preserve">هندسة تكنولوجيا الاتصالات </t>
  </si>
  <si>
    <t>الجامعات الخاصة</t>
  </si>
  <si>
    <t xml:space="preserve">الجامعات العامة </t>
  </si>
  <si>
    <t>طلاب المعاهد/ طلاب الجامعات*100</t>
  </si>
  <si>
    <t>مستجدي المعاهد/ مستجدي الجامعات*100</t>
  </si>
  <si>
    <t>الطلاب السوريون والاجانب/ إجمالي طلاب المعاهد*100</t>
  </si>
  <si>
    <t xml:space="preserve">هندسة الكهرباء والميكانيك    </t>
  </si>
  <si>
    <t xml:space="preserve">     مؤشر يبين توزع طلاب الماجستير بين الذكور والاناث ويبين نسبة توزع طلاب الماجستير في كل كلية إلى إجمالي طلاب الماجستير في الجامعات </t>
  </si>
  <si>
    <t xml:space="preserve">مؤشر يبين نسبة الطلاب والمستجدين في الجامعات الخاصة إلى الطلاب والمستجدين في الجامعات العامة </t>
  </si>
  <si>
    <t>مؤشر يبين نسبة طلاب المعاهد المتوسطة إلى إجمالي طلاب الجامعات</t>
  </si>
  <si>
    <t>مؤشر يبين نسبة مستجدي المعاهد المتوسطة إلى إجمالي مستجدي الجامعات</t>
  </si>
  <si>
    <t xml:space="preserve">مؤشر يبين نسبة مستجدي المعاهد المتوسطة إلى طلاب المعاهد المتوسطة </t>
  </si>
  <si>
    <t xml:space="preserve">مؤشر يبين نسبة الطلاب السوريون والطلاب العرب والأجانب من إجمالي طلاب المعاهد المتوسطة </t>
  </si>
  <si>
    <t>الهندسة المدنية</t>
  </si>
  <si>
    <t>الإعلام</t>
  </si>
  <si>
    <t xml:space="preserve">التربية  </t>
  </si>
  <si>
    <t xml:space="preserve">الهندسة الكهربائية والميكانيكية </t>
  </si>
  <si>
    <t>كلية الاداب</t>
  </si>
  <si>
    <t xml:space="preserve">كلية العلوم </t>
  </si>
  <si>
    <t>معهد التراث</t>
  </si>
  <si>
    <t xml:space="preserve">معهد العالي اللغات </t>
  </si>
  <si>
    <t>مجموع طلاب الدبلوم</t>
  </si>
  <si>
    <t>مجموع طلاب الماجستير</t>
  </si>
  <si>
    <t>الاعلام</t>
  </si>
  <si>
    <t>دبلوم التأهيل التربوي</t>
  </si>
  <si>
    <t xml:space="preserve">الهندسة المعلوماتية </t>
  </si>
  <si>
    <t>الرياضة</t>
  </si>
  <si>
    <t xml:space="preserve"> الفنون الجميلة</t>
  </si>
  <si>
    <t>معهد تعليم اللغات</t>
  </si>
  <si>
    <t>مستجدي المعاهد/ طلاب المعاهد*100</t>
  </si>
  <si>
    <t>الكليات الطبية</t>
  </si>
  <si>
    <t>الهندسات ما عدا الزراعة</t>
  </si>
  <si>
    <t>الزراعة و الطب البيطري</t>
  </si>
  <si>
    <t>الحقوق و الشريعة</t>
  </si>
  <si>
    <t>فروع اخرى</t>
  </si>
  <si>
    <t>المعاهد العليا التابعة للجامعات</t>
  </si>
  <si>
    <t>مجموع طلاب الدكتوراه</t>
  </si>
  <si>
    <t>مجموع طلاب الدكتوراة</t>
  </si>
  <si>
    <t xml:space="preserve">المعهد العالي لللغات </t>
  </si>
  <si>
    <t xml:space="preserve">مؤشر يبين توزع طلاب الجامعات الخصة في الكليات </t>
  </si>
  <si>
    <t>عدد مستجدي في الجامعات الخاصة</t>
  </si>
  <si>
    <t>مؤشر يبين توزع الطلاب بين الذكور والاناث ويبين نسبة توزع طلاب المرحلة الجامعية الأولى في كل كلية إلى إجمالي الطلاب في الجامعات للعام الدراسي 2011-2012</t>
  </si>
  <si>
    <t xml:space="preserve">    الجمهورية العربية السورية
       وزارة التعليم العالي
مديرية التخطيط والتعاون الدولي</t>
  </si>
  <si>
    <t xml:space="preserve">مؤشر يبين توزع مستجدي الجامعات الخاصة في الكليات </t>
  </si>
  <si>
    <t xml:space="preserve">الهندسة البترولية </t>
  </si>
  <si>
    <t xml:space="preserve">مؤشر يبين توزع طلاب الجامعات الخاصة في الكليات </t>
  </si>
  <si>
    <t>مؤشر يبين توزع الطلاب بين الذكور والاناث ويبين نسبة توزع طلاب المرحلة الجامعية الأولى في كل كلية إلى إجمالي الطلاب في الجامعات للعام 2013-2014</t>
  </si>
  <si>
    <t>طب الاسنان</t>
  </si>
  <si>
    <t>الكلية التطبيقية</t>
  </si>
  <si>
    <t xml:space="preserve">العلوم الإدارية </t>
  </si>
  <si>
    <t>العلوم الاداريه</t>
  </si>
  <si>
    <t>العلوم الادارية</t>
  </si>
  <si>
    <t>دمشق</t>
  </si>
  <si>
    <t>حلب</t>
  </si>
  <si>
    <t>تشرين</t>
  </si>
  <si>
    <t>البعث</t>
  </si>
  <si>
    <t>الفرات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</si>
</sst>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sz val="14"/>
      <color theme="1"/>
      <name val="Simplified Arabic"/>
      <family val="1"/>
    </font>
    <font>
      <sz val="11"/>
      <color theme="1"/>
      <name val="Arial"/>
      <family val="2"/>
      <charset val="178"/>
      <scheme val="minor"/>
    </font>
    <font>
      <sz val="14"/>
      <name val="Simplified Arabic"/>
      <family val="1"/>
    </font>
    <font>
      <sz val="16"/>
      <color theme="1"/>
      <name val="Simplified Arabic"/>
      <family val="1"/>
    </font>
    <font>
      <sz val="16"/>
      <color theme="1"/>
      <name val="Arial"/>
      <family val="2"/>
      <charset val="178"/>
      <scheme val="minor"/>
    </font>
    <font>
      <sz val="16"/>
      <name val="Simplified Arabic"/>
      <family val="1"/>
    </font>
    <font>
      <sz val="14"/>
      <color theme="1"/>
      <name val="Simplified Arabic"/>
      <family val="1"/>
    </font>
    <font>
      <sz val="14"/>
      <name val="Simplified Arabic"/>
      <family val="1"/>
    </font>
    <font>
      <sz val="16"/>
      <color theme="1"/>
      <name val="Andalu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10" fontId="1" fillId="3" borderId="1" xfId="0" applyNumberFormat="1" applyFont="1" applyFill="1" applyBorder="1" applyAlignment="1">
      <alignment horizontal="center" vertical="center" wrapText="1" readingOrder="2"/>
    </xf>
    <xf numFmtId="10" fontId="1" fillId="4" borderId="1" xfId="0" applyNumberFormat="1" applyFont="1" applyFill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 readingOrder="2"/>
    </xf>
    <xf numFmtId="1" fontId="3" fillId="0" borderId="1" xfId="0" applyNumberFormat="1" applyFont="1" applyFill="1" applyBorder="1" applyAlignment="1">
      <alignment horizontal="center" vertical="center" wrapText="1" readingOrder="2"/>
    </xf>
    <xf numFmtId="1" fontId="3" fillId="0" borderId="1" xfId="0" applyNumberFormat="1" applyFont="1" applyFill="1" applyBorder="1" applyAlignment="1">
      <alignment horizontal="center" vertical="center" readingOrder="2"/>
    </xf>
    <xf numFmtId="1" fontId="3" fillId="2" borderId="4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wrapText="1" readingOrder="2"/>
    </xf>
    <xf numFmtId="1" fontId="3" fillId="0" borderId="0" xfId="0" applyNumberFormat="1" applyFont="1" applyBorder="1" applyAlignment="1">
      <alignment horizontal="center" vertical="center" wrapText="1" readingOrder="2"/>
    </xf>
    <xf numFmtId="1" fontId="3" fillId="0" borderId="1" xfId="0" applyNumberFormat="1" applyFont="1" applyBorder="1" applyAlignment="1">
      <alignment horizontal="center" vertical="center" wrapText="1" readingOrder="2"/>
    </xf>
    <xf numFmtId="1" fontId="3" fillId="0" borderId="0" xfId="0" applyNumberFormat="1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1" fontId="1" fillId="0" borderId="1" xfId="0" applyNumberFormat="1" applyFont="1" applyFill="1" applyBorder="1" applyAlignment="1">
      <alignment horizontal="center" vertical="center" readingOrder="2"/>
    </xf>
    <xf numFmtId="9" fontId="1" fillId="3" borderId="1" xfId="0" applyNumberFormat="1" applyFont="1" applyFill="1" applyBorder="1" applyAlignment="1">
      <alignment horizontal="center" vertical="center" wrapText="1" readingOrder="2"/>
    </xf>
    <xf numFmtId="1" fontId="3" fillId="0" borderId="4" xfId="0" applyNumberFormat="1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2"/>
    </xf>
    <xf numFmtId="10" fontId="1" fillId="4" borderId="1" xfId="0" applyNumberFormat="1" applyFont="1" applyFill="1" applyBorder="1" applyAlignment="1">
      <alignment horizontal="center" vertical="center" readingOrder="2"/>
    </xf>
    <xf numFmtId="10" fontId="1" fillId="3" borderId="1" xfId="0" applyNumberFormat="1" applyFont="1" applyFill="1" applyBorder="1" applyAlignment="1">
      <alignment horizontal="center" vertical="center" readingOrder="2"/>
    </xf>
    <xf numFmtId="9" fontId="1" fillId="3" borderId="1" xfId="0" applyNumberFormat="1" applyFont="1" applyFill="1" applyBorder="1" applyAlignment="1">
      <alignment horizontal="center" vertical="center" readingOrder="2"/>
    </xf>
    <xf numFmtId="1" fontId="1" fillId="0" borderId="1" xfId="0" applyNumberFormat="1" applyFont="1" applyFill="1" applyBorder="1" applyAlignment="1">
      <alignment horizontal="center" vertical="center" wrapText="1" readingOrder="2"/>
    </xf>
    <xf numFmtId="1" fontId="1" fillId="3" borderId="1" xfId="0" applyNumberFormat="1" applyFont="1" applyFill="1" applyBorder="1" applyAlignment="1">
      <alignment horizontal="center" vertical="center" wrapText="1" readingOrder="2"/>
    </xf>
    <xf numFmtId="1" fontId="3" fillId="5" borderId="1" xfId="0" applyNumberFormat="1" applyFont="1" applyFill="1" applyBorder="1" applyAlignment="1">
      <alignment horizontal="center" vertical="center" wrapText="1" readingOrder="2"/>
    </xf>
    <xf numFmtId="1" fontId="3" fillId="2" borderId="4" xfId="0" applyNumberFormat="1" applyFont="1" applyFill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1" fontId="3" fillId="2" borderId="7" xfId="0" applyNumberFormat="1" applyFont="1" applyFill="1" applyBorder="1" applyAlignment="1">
      <alignment horizontal="center" vertical="center" readingOrder="2"/>
    </xf>
    <xf numFmtId="1" fontId="3" fillId="2" borderId="2" xfId="0" applyNumberFormat="1" applyFont="1" applyFill="1" applyBorder="1" applyAlignment="1">
      <alignment horizontal="center" vertical="center" readingOrder="2"/>
    </xf>
    <xf numFmtId="0" fontId="1" fillId="3" borderId="1" xfId="0" applyNumberFormat="1" applyFont="1" applyFill="1" applyBorder="1" applyAlignment="1">
      <alignment horizontal="center" vertical="center" wrapText="1" readingOrder="2"/>
    </xf>
    <xf numFmtId="0" fontId="8" fillId="5" borderId="2" xfId="0" applyFont="1" applyFill="1" applyBorder="1" applyAlignment="1">
      <alignment horizontal="center" vertical="center" readingOrder="2"/>
    </xf>
    <xf numFmtId="0" fontId="7" fillId="0" borderId="1" xfId="0" applyFont="1" applyBorder="1" applyAlignment="1">
      <alignment horizontal="center" vertical="center" readingOrder="2"/>
    </xf>
    <xf numFmtId="1" fontId="8" fillId="0" borderId="1" xfId="0" applyNumberFormat="1" applyFont="1" applyFill="1" applyBorder="1" applyAlignment="1">
      <alignment horizontal="center" vertical="center" readingOrder="2"/>
    </xf>
    <xf numFmtId="1" fontId="8" fillId="2" borderId="1" xfId="0" applyNumberFormat="1" applyFont="1" applyFill="1" applyBorder="1" applyAlignment="1">
      <alignment horizontal="center" vertical="center" readingOrder="2"/>
    </xf>
    <xf numFmtId="1" fontId="8" fillId="0" borderId="2" xfId="0" applyNumberFormat="1" applyFont="1" applyFill="1" applyBorder="1" applyAlignment="1">
      <alignment horizontal="center" vertical="center" readingOrder="2"/>
    </xf>
    <xf numFmtId="1" fontId="8" fillId="2" borderId="2" xfId="0" applyNumberFormat="1" applyFont="1" applyFill="1" applyBorder="1" applyAlignment="1">
      <alignment horizontal="center" vertical="center" readingOrder="2"/>
    </xf>
    <xf numFmtId="0" fontId="7" fillId="0" borderId="2" xfId="0" applyFont="1" applyBorder="1" applyAlignment="1">
      <alignment horizontal="center" vertical="center" readingOrder="2"/>
    </xf>
    <xf numFmtId="1" fontId="3" fillId="3" borderId="1" xfId="0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Alignment="1">
      <alignment wrapText="1" readingOrder="2"/>
    </xf>
    <xf numFmtId="0" fontId="4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10" fontId="0" fillId="0" borderId="0" xfId="0" applyNumberFormat="1" applyAlignment="1">
      <alignment horizontal="center" vertical="center" readingOrder="2"/>
    </xf>
    <xf numFmtId="1" fontId="0" fillId="0" borderId="0" xfId="0" applyNumberFormat="1" applyAlignment="1">
      <alignment readingOrder="2"/>
    </xf>
    <xf numFmtId="0" fontId="1" fillId="3" borderId="2" xfId="0" applyFont="1" applyFill="1" applyBorder="1" applyAlignment="1">
      <alignment horizontal="center" vertical="center" readingOrder="2"/>
    </xf>
    <xf numFmtId="1" fontId="3" fillId="0" borderId="1" xfId="0" applyNumberFormat="1" applyFont="1" applyBorder="1" applyAlignment="1">
      <alignment horizontal="center" vertical="center" readingOrder="2"/>
    </xf>
    <xf numFmtId="1" fontId="3" fillId="0" borderId="0" xfId="0" applyNumberFormat="1" applyFont="1" applyBorder="1" applyAlignment="1">
      <alignment horizontal="center" vertical="center" readingOrder="2"/>
    </xf>
    <xf numFmtId="1" fontId="3" fillId="0" borderId="0" xfId="0" applyNumberFormat="1" applyFont="1" applyAlignment="1">
      <alignment horizontal="center" vertical="center" readingOrder="2"/>
    </xf>
    <xf numFmtId="1" fontId="1" fillId="0" borderId="1" xfId="0" applyNumberFormat="1" applyFont="1" applyBorder="1" applyAlignment="1">
      <alignment horizontal="center" vertical="center" readingOrder="2"/>
    </xf>
    <xf numFmtId="1" fontId="3" fillId="2" borderId="1" xfId="0" applyNumberFormat="1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1" fontId="3" fillId="2" borderId="1" xfId="0" applyNumberFormat="1" applyFont="1" applyFill="1" applyBorder="1" applyAlignment="1">
      <alignment horizontal="center" vertical="center" readingOrder="2"/>
    </xf>
    <xf numFmtId="0" fontId="3" fillId="5" borderId="1" xfId="0" applyFont="1" applyFill="1" applyBorder="1" applyAlignment="1">
      <alignment horizontal="center" vertical="center" readingOrder="2"/>
    </xf>
    <xf numFmtId="1" fontId="3" fillId="3" borderId="1" xfId="0" applyNumberFormat="1" applyFont="1" applyFill="1" applyBorder="1" applyAlignment="1">
      <alignment horizontal="center" vertical="center" wrapText="1" readingOrder="2"/>
    </xf>
    <xf numFmtId="1" fontId="8" fillId="0" borderId="1" xfId="0" applyNumberFormat="1" applyFont="1" applyFill="1" applyBorder="1" applyAlignment="1">
      <alignment horizontal="center" vertical="center" wrapText="1" readingOrder="2"/>
    </xf>
    <xf numFmtId="1" fontId="8" fillId="0" borderId="7" xfId="0" applyNumberFormat="1" applyFont="1" applyFill="1" applyBorder="1" applyAlignment="1">
      <alignment horizontal="center" vertical="center" wrapText="1" readingOrder="2"/>
    </xf>
    <xf numFmtId="0" fontId="8" fillId="0" borderId="1" xfId="0" applyFont="1" applyFill="1" applyBorder="1" applyAlignment="1">
      <alignment horizontal="center" vertical="center" readingOrder="2"/>
    </xf>
    <xf numFmtId="0" fontId="7" fillId="0" borderId="1" xfId="0" applyFont="1" applyFill="1" applyBorder="1" applyAlignment="1">
      <alignment horizontal="center" vertical="center" readingOrder="2"/>
    </xf>
    <xf numFmtId="1" fontId="3" fillId="2" borderId="1" xfId="0" applyNumberFormat="1" applyFont="1" applyFill="1" applyBorder="1" applyAlignment="1">
      <alignment horizontal="center" vertical="center" wrapText="1" readingOrder="2"/>
    </xf>
    <xf numFmtId="0" fontId="5" fillId="0" borderId="0" xfId="0" applyFont="1" applyAlignment="1">
      <alignment readingOrder="2"/>
    </xf>
    <xf numFmtId="0" fontId="5" fillId="0" borderId="0" xfId="0" applyFont="1" applyAlignment="1">
      <alignment wrapText="1" readingOrder="2"/>
    </xf>
    <xf numFmtId="1" fontId="5" fillId="0" borderId="0" xfId="0" applyNumberFormat="1" applyFont="1" applyAlignment="1">
      <alignment readingOrder="2"/>
    </xf>
    <xf numFmtId="0" fontId="1" fillId="0" borderId="1" xfId="0" applyFont="1" applyFill="1" applyBorder="1" applyAlignment="1">
      <alignment horizontal="center" vertical="center" wrapText="1" readingOrder="2"/>
    </xf>
    <xf numFmtId="1" fontId="3" fillId="2" borderId="1" xfId="0" applyNumberFormat="1" applyFont="1" applyFill="1" applyBorder="1" applyAlignment="1">
      <alignment horizontal="center" vertical="center" wrapText="1" readingOrder="2"/>
    </xf>
    <xf numFmtId="0" fontId="1" fillId="0" borderId="4" xfId="0" applyFont="1" applyFill="1" applyBorder="1" applyAlignment="1">
      <alignment horizontal="center" vertical="center" readingOrder="2"/>
    </xf>
    <xf numFmtId="1" fontId="3" fillId="0" borderId="2" xfId="0" applyNumberFormat="1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wrapText="1" readingOrder="2"/>
    </xf>
    <xf numFmtId="1" fontId="3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1" fontId="1" fillId="0" borderId="0" xfId="0" applyNumberFormat="1" applyFont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 vertical="center" readingOrder="2"/>
    </xf>
    <xf numFmtId="1" fontId="3" fillId="0" borderId="1" xfId="0" applyNumberFormat="1" applyFont="1" applyBorder="1" applyAlignment="1">
      <alignment horizontal="center" vertical="center" wrapText="1" readingOrder="2"/>
    </xf>
    <xf numFmtId="10" fontId="3" fillId="3" borderId="1" xfId="0" applyNumberFormat="1" applyFont="1" applyFill="1" applyBorder="1" applyAlignment="1">
      <alignment horizontal="center" vertical="center" wrapText="1" readingOrder="2"/>
    </xf>
    <xf numFmtId="1" fontId="6" fillId="0" borderId="6" xfId="0" applyNumberFormat="1" applyFont="1" applyBorder="1" applyAlignment="1">
      <alignment horizontal="center" vertical="center" wrapText="1" readingOrder="2"/>
    </xf>
    <xf numFmtId="1" fontId="3" fillId="3" borderId="1" xfId="0" applyNumberFormat="1" applyFont="1" applyFill="1" applyBorder="1" applyAlignment="1">
      <alignment horizontal="center" vertical="center" wrapText="1" readingOrder="2"/>
    </xf>
    <xf numFmtId="1" fontId="3" fillId="2" borderId="1" xfId="0" applyNumberFormat="1" applyFont="1" applyFill="1" applyBorder="1" applyAlignment="1">
      <alignment horizontal="center" vertical="center" wrapText="1" readingOrder="2"/>
    </xf>
    <xf numFmtId="1" fontId="3" fillId="0" borderId="2" xfId="0" applyNumberFormat="1" applyFont="1" applyBorder="1" applyAlignment="1">
      <alignment horizontal="center" vertical="center" wrapText="1" readingOrder="2"/>
    </xf>
    <xf numFmtId="1" fontId="3" fillId="0" borderId="3" xfId="0" applyNumberFormat="1" applyFont="1" applyBorder="1" applyAlignment="1">
      <alignment horizontal="center" vertical="center" wrapText="1" readingOrder="2"/>
    </xf>
    <xf numFmtId="10" fontId="3" fillId="3" borderId="2" xfId="0" applyNumberFormat="1" applyFont="1" applyFill="1" applyBorder="1" applyAlignment="1">
      <alignment horizontal="center" vertical="center" wrapText="1" readingOrder="2"/>
    </xf>
    <xf numFmtId="10" fontId="3" fillId="3" borderId="5" xfId="0" applyNumberFormat="1" applyFont="1" applyFill="1" applyBorder="1" applyAlignment="1">
      <alignment horizontal="center" vertical="center" wrapText="1" readingOrder="2"/>
    </xf>
    <xf numFmtId="10" fontId="3" fillId="3" borderId="3" xfId="0" applyNumberFormat="1" applyFont="1" applyFill="1" applyBorder="1" applyAlignment="1">
      <alignment horizontal="center" vertical="center" wrapText="1" readingOrder="2"/>
    </xf>
    <xf numFmtId="1" fontId="3" fillId="3" borderId="2" xfId="0" applyNumberFormat="1" applyFont="1" applyFill="1" applyBorder="1" applyAlignment="1">
      <alignment horizontal="center" vertical="center" wrapText="1" readingOrder="2"/>
    </xf>
    <xf numFmtId="1" fontId="3" fillId="3" borderId="3" xfId="0" applyNumberFormat="1" applyFont="1" applyFill="1" applyBorder="1" applyAlignment="1">
      <alignment horizontal="center" vertical="center" wrapText="1" readingOrder="2"/>
    </xf>
    <xf numFmtId="1" fontId="3" fillId="3" borderId="5" xfId="0" applyNumberFormat="1" applyFont="1" applyFill="1" applyBorder="1" applyAlignment="1">
      <alignment horizontal="center" vertical="center" wrapText="1" readingOrder="2"/>
    </xf>
    <xf numFmtId="10" fontId="3" fillId="0" borderId="2" xfId="0" applyNumberFormat="1" applyFont="1" applyBorder="1" applyAlignment="1">
      <alignment horizontal="center" vertical="center" wrapText="1" readingOrder="2"/>
    </xf>
    <xf numFmtId="10" fontId="3" fillId="0" borderId="5" xfId="0" applyNumberFormat="1" applyFont="1" applyBorder="1" applyAlignment="1">
      <alignment horizontal="center" vertical="center" wrapText="1" readingOrder="2"/>
    </xf>
    <xf numFmtId="10" fontId="3" fillId="0" borderId="3" xfId="0" applyNumberFormat="1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1" fillId="0" borderId="5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wrapText="1" indent="1" readingOrder="2"/>
    </xf>
    <xf numFmtId="0" fontId="1" fillId="0" borderId="0" xfId="0" applyFont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Y"/>
  <c:chart>
    <c:title>
      <c:tx>
        <c:rich>
          <a:bodyPr/>
          <a:lstStyle/>
          <a:p>
            <a:pPr>
              <a:defRPr/>
            </a:pPr>
            <a:r>
              <a:rPr lang="ar-SY"/>
              <a:t>مؤشر يبين توزع الطلاب</a:t>
            </a:r>
            <a:r>
              <a:rPr lang="ar-SY" baseline="0"/>
              <a:t> وبين </a:t>
            </a:r>
            <a:r>
              <a:rPr lang="ar-SY"/>
              <a:t>طلاب المرحلة الجامعية الأولى في كل كلية إلى إجمالي الطلاب في الجامعات للعام 2013-2014 </a:t>
            </a:r>
          </a:p>
        </c:rich>
      </c:tx>
      <c:layout>
        <c:manualLayout>
          <c:xMode val="edge"/>
          <c:yMode val="edge"/>
          <c:x val="9.0353141488511063E-2"/>
          <c:y val="2.3148167621824867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'2014'!$D$1:$D$2</c:f>
              <c:strCache>
                <c:ptCount val="1"/>
                <c:pt idx="0">
                  <c:v>مؤشر يبين توزع الطلاب بين الذكور والاناث ويبين نسبة توزع طلاب المرحلة الجامعية الأولى في كل كلية إلى إجمالي الطلاب في الجامعات للعام 2013-2014 مجموع</c:v>
                </c:pt>
              </c:strCache>
            </c:strRef>
          </c:tx>
          <c:cat>
            <c:strRef>
              <c:f>'2014'!$A$3:$A$30</c:f>
              <c:strCache>
                <c:ptCount val="28"/>
                <c:pt idx="0">
                  <c:v>الطب البشري</c:v>
                </c:pt>
                <c:pt idx="1">
                  <c:v>طب الاسنان </c:v>
                </c:pt>
                <c:pt idx="2">
                  <c:v>الصيدلة</c:v>
                </c:pt>
                <c:pt idx="3">
                  <c:v>الهندسة المدنية</c:v>
                </c:pt>
                <c:pt idx="4">
                  <c:v>الهندسة المعمارية</c:v>
                </c:pt>
                <c:pt idx="5">
                  <c:v>هندسة الكهرباء والميكانيك    </c:v>
                </c:pt>
                <c:pt idx="6">
                  <c:v>الهندسة المعلوماتية </c:v>
                </c:pt>
                <c:pt idx="7">
                  <c:v>الكلية التطبيقية</c:v>
                </c:pt>
                <c:pt idx="8">
                  <c:v>الهندسة البترولية</c:v>
                </c:pt>
                <c:pt idx="9">
                  <c:v>هندسة تكنولوجيا الاتصالات </c:v>
                </c:pt>
                <c:pt idx="10">
                  <c:v>الهندسة التقنية</c:v>
                </c:pt>
                <c:pt idx="11">
                  <c:v>الهندسة الزراعية </c:v>
                </c:pt>
                <c:pt idx="12">
                  <c:v>الطب البيطري</c:v>
                </c:pt>
                <c:pt idx="13">
                  <c:v>العلوم</c:v>
                </c:pt>
                <c:pt idx="14">
                  <c:v>الاقتصاد</c:v>
                </c:pt>
                <c:pt idx="15">
                  <c:v>الاداب</c:v>
                </c:pt>
                <c:pt idx="16">
                  <c:v>الإعلام</c:v>
                </c:pt>
                <c:pt idx="17">
                  <c:v>التربية  </c:v>
                </c:pt>
                <c:pt idx="18">
                  <c:v>الحقوق</c:v>
                </c:pt>
                <c:pt idx="19">
                  <c:v>الشريعة</c:v>
                </c:pt>
                <c:pt idx="20">
                  <c:v>العلوم السياسية</c:v>
                </c:pt>
                <c:pt idx="21">
                  <c:v>الفنون الجميلة</c:v>
                </c:pt>
                <c:pt idx="22">
                  <c:v>التمريض</c:v>
                </c:pt>
                <c:pt idx="23">
                  <c:v>التربية الموسيقية</c:v>
                </c:pt>
                <c:pt idx="24">
                  <c:v>التربية الرياضية</c:v>
                </c:pt>
                <c:pt idx="25">
                  <c:v>العلوم الصحية</c:v>
                </c:pt>
                <c:pt idx="26">
                  <c:v>العلوم الاداريه</c:v>
                </c:pt>
                <c:pt idx="27">
                  <c:v>السياحة</c:v>
                </c:pt>
              </c:strCache>
            </c:strRef>
          </c:cat>
          <c:val>
            <c:numRef>
              <c:f>'2014'!$D$3:$D$30</c:f>
              <c:numCache>
                <c:formatCode>General</c:formatCode>
                <c:ptCount val="28"/>
                <c:pt idx="0">
                  <c:v>15897</c:v>
                </c:pt>
                <c:pt idx="1">
                  <c:v>7098</c:v>
                </c:pt>
                <c:pt idx="2">
                  <c:v>7532</c:v>
                </c:pt>
                <c:pt idx="3">
                  <c:v>16107</c:v>
                </c:pt>
                <c:pt idx="4">
                  <c:v>6356</c:v>
                </c:pt>
                <c:pt idx="5">
                  <c:v>32459</c:v>
                </c:pt>
                <c:pt idx="6">
                  <c:v>5160</c:v>
                </c:pt>
                <c:pt idx="7">
                  <c:v>348</c:v>
                </c:pt>
                <c:pt idx="8">
                  <c:v>6192</c:v>
                </c:pt>
                <c:pt idx="9">
                  <c:v>868</c:v>
                </c:pt>
                <c:pt idx="10">
                  <c:v>4268</c:v>
                </c:pt>
                <c:pt idx="11">
                  <c:v>19459</c:v>
                </c:pt>
                <c:pt idx="12">
                  <c:v>4008</c:v>
                </c:pt>
                <c:pt idx="13">
                  <c:v>55885</c:v>
                </c:pt>
                <c:pt idx="14">
                  <c:v>24986</c:v>
                </c:pt>
                <c:pt idx="15">
                  <c:v>157787</c:v>
                </c:pt>
                <c:pt idx="16">
                  <c:v>1260</c:v>
                </c:pt>
                <c:pt idx="17">
                  <c:v>54397</c:v>
                </c:pt>
                <c:pt idx="18">
                  <c:v>34507</c:v>
                </c:pt>
                <c:pt idx="19">
                  <c:v>11991</c:v>
                </c:pt>
                <c:pt idx="20">
                  <c:v>2325</c:v>
                </c:pt>
                <c:pt idx="21">
                  <c:v>2184</c:v>
                </c:pt>
                <c:pt idx="22">
                  <c:v>3305</c:v>
                </c:pt>
                <c:pt idx="23">
                  <c:v>343</c:v>
                </c:pt>
                <c:pt idx="24">
                  <c:v>1535</c:v>
                </c:pt>
                <c:pt idx="25">
                  <c:v>1324</c:v>
                </c:pt>
                <c:pt idx="26">
                  <c:v>767</c:v>
                </c:pt>
                <c:pt idx="27">
                  <c:v>1839</c:v>
                </c:pt>
              </c:numCache>
            </c:numRef>
          </c:val>
        </c:ser>
        <c:dLbls/>
        <c:firstSliceAng val="360"/>
      </c:pieChart>
    </c:plotArea>
    <c:legend>
      <c:legendPos val="l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Y"/>
  <c:chart>
    <c:title>
      <c:tx>
        <c:rich>
          <a:bodyPr/>
          <a:lstStyle/>
          <a:p>
            <a:pPr>
              <a:defRPr/>
            </a:pPr>
            <a:r>
              <a:rPr lang="ar-SY"/>
              <a:t>مؤشر يبين توزع المستجدين  ويبين نسبة توزع مستجدين المرحلة الجامعية الأولى في كل كلية إلى إجمالي المستجدين في الجامعات  مجموع</a:t>
            </a:r>
          </a:p>
        </c:rich>
      </c:tx>
      <c:layout>
        <c:manualLayout>
          <c:xMode val="edge"/>
          <c:yMode val="edge"/>
          <c:x val="0.11970822397200351"/>
          <c:y val="0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'2014'!$D$32:$D$33</c:f>
              <c:strCache>
                <c:ptCount val="1"/>
                <c:pt idx="0">
                  <c:v>مؤشر يبين توزع المستجدين  بين الذكور والاناث ويبين نسبة توزع مستجدين المرحلة الجامعية الأولى في كل كلية إلى إجمالي المستجدين في الجامعات  مجموع</c:v>
                </c:pt>
              </c:strCache>
            </c:strRef>
          </c:tx>
          <c:cat>
            <c:strRef>
              <c:f>'2014'!$A$34:$A$62</c:f>
              <c:strCache>
                <c:ptCount val="29"/>
                <c:pt idx="0">
                  <c:v>الطب البشري</c:v>
                </c:pt>
                <c:pt idx="1">
                  <c:v>طب الاسنان </c:v>
                </c:pt>
                <c:pt idx="2">
                  <c:v>الصيدلة</c:v>
                </c:pt>
                <c:pt idx="3">
                  <c:v>الهندسة المدنية</c:v>
                </c:pt>
                <c:pt idx="4">
                  <c:v>الهندسة المعمارية</c:v>
                </c:pt>
                <c:pt idx="5">
                  <c:v>هندسة الكهرباء والميكانيك    </c:v>
                </c:pt>
                <c:pt idx="6">
                  <c:v>الهندسة المعلوماتية </c:v>
                </c:pt>
                <c:pt idx="7">
                  <c:v>الكلية التطبيقية</c:v>
                </c:pt>
                <c:pt idx="8">
                  <c:v>الهندسة البترولية</c:v>
                </c:pt>
                <c:pt idx="9">
                  <c:v>هندسة تكنولوجيا الاتصالات </c:v>
                </c:pt>
                <c:pt idx="10">
                  <c:v>الهندسة التقنية</c:v>
                </c:pt>
                <c:pt idx="11">
                  <c:v>الهندسة الزراعية </c:v>
                </c:pt>
                <c:pt idx="12">
                  <c:v>الطب البيطري</c:v>
                </c:pt>
                <c:pt idx="13">
                  <c:v>العلوم</c:v>
                </c:pt>
                <c:pt idx="14">
                  <c:v>الاقتصاد</c:v>
                </c:pt>
                <c:pt idx="15">
                  <c:v>الاداب</c:v>
                </c:pt>
                <c:pt idx="16">
                  <c:v>الإعلام</c:v>
                </c:pt>
                <c:pt idx="17">
                  <c:v>التربية </c:v>
                </c:pt>
                <c:pt idx="18">
                  <c:v>الحقوق</c:v>
                </c:pt>
                <c:pt idx="19">
                  <c:v>الشريعة</c:v>
                </c:pt>
                <c:pt idx="20">
                  <c:v>العلوم السياسية</c:v>
                </c:pt>
                <c:pt idx="21">
                  <c:v>الفنون الجميلة</c:v>
                </c:pt>
                <c:pt idx="22">
                  <c:v>التمريض</c:v>
                </c:pt>
                <c:pt idx="23">
                  <c:v>التربية الموسيقية</c:v>
                </c:pt>
                <c:pt idx="24">
                  <c:v>التربية الرياضية</c:v>
                </c:pt>
                <c:pt idx="25">
                  <c:v>العلوم الصحية</c:v>
                </c:pt>
                <c:pt idx="26">
                  <c:v>العلوم الادارية</c:v>
                </c:pt>
                <c:pt idx="27">
                  <c:v>السياحة</c:v>
                </c:pt>
                <c:pt idx="28">
                  <c:v>المجموع</c:v>
                </c:pt>
              </c:strCache>
            </c:strRef>
          </c:cat>
          <c:val>
            <c:numRef>
              <c:f>'2014'!$D$34:$D$62</c:f>
              <c:numCache>
                <c:formatCode>General</c:formatCode>
                <c:ptCount val="29"/>
                <c:pt idx="0" formatCode="0">
                  <c:v>3560</c:v>
                </c:pt>
                <c:pt idx="1">
                  <c:v>2006</c:v>
                </c:pt>
                <c:pt idx="2" formatCode="0">
                  <c:v>2100</c:v>
                </c:pt>
                <c:pt idx="3" formatCode="0">
                  <c:v>4611</c:v>
                </c:pt>
                <c:pt idx="4" formatCode="0">
                  <c:v>1635</c:v>
                </c:pt>
                <c:pt idx="5" formatCode="0">
                  <c:v>7332</c:v>
                </c:pt>
                <c:pt idx="6" formatCode="0">
                  <c:v>1175</c:v>
                </c:pt>
                <c:pt idx="7" formatCode="0">
                  <c:v>348</c:v>
                </c:pt>
                <c:pt idx="8" formatCode="0">
                  <c:v>1774</c:v>
                </c:pt>
                <c:pt idx="9" formatCode="0">
                  <c:v>218</c:v>
                </c:pt>
                <c:pt idx="10" formatCode="0">
                  <c:v>1660</c:v>
                </c:pt>
                <c:pt idx="11" formatCode="0">
                  <c:v>5686</c:v>
                </c:pt>
                <c:pt idx="12" formatCode="0">
                  <c:v>1716</c:v>
                </c:pt>
                <c:pt idx="13" formatCode="0">
                  <c:v>14730</c:v>
                </c:pt>
                <c:pt idx="14" formatCode="0">
                  <c:v>5677</c:v>
                </c:pt>
                <c:pt idx="15" formatCode="0">
                  <c:v>41281</c:v>
                </c:pt>
                <c:pt idx="16" formatCode="0">
                  <c:v>281</c:v>
                </c:pt>
                <c:pt idx="17" formatCode="0">
                  <c:v>16643</c:v>
                </c:pt>
                <c:pt idx="18" formatCode="0">
                  <c:v>9263</c:v>
                </c:pt>
                <c:pt idx="19" formatCode="0">
                  <c:v>1731</c:v>
                </c:pt>
                <c:pt idx="20" formatCode="0">
                  <c:v>786</c:v>
                </c:pt>
                <c:pt idx="21" formatCode="0">
                  <c:v>648</c:v>
                </c:pt>
                <c:pt idx="22" formatCode="0">
                  <c:v>1081</c:v>
                </c:pt>
                <c:pt idx="23" formatCode="0">
                  <c:v>81</c:v>
                </c:pt>
                <c:pt idx="24" formatCode="0">
                  <c:v>396</c:v>
                </c:pt>
                <c:pt idx="25" formatCode="0">
                  <c:v>313</c:v>
                </c:pt>
                <c:pt idx="26" formatCode="0">
                  <c:v>530</c:v>
                </c:pt>
                <c:pt idx="27" formatCode="0">
                  <c:v>597</c:v>
                </c:pt>
                <c:pt idx="28">
                  <c:v>127859</c:v>
                </c:pt>
              </c:numCache>
            </c:numRef>
          </c:val>
        </c:ser>
        <c:dLbls/>
        <c:firstSliceAng val="360"/>
      </c:pieChart>
    </c:plotArea>
    <c:legend>
      <c:legendPos val="l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111125</xdr:colOff>
      <xdr:row>0</xdr:row>
      <xdr:rowOff>333373</xdr:rowOff>
    </xdr:from>
    <xdr:to>
      <xdr:col>19</xdr:col>
      <xdr:colOff>670718</xdr:colOff>
      <xdr:row>24</xdr:row>
      <xdr:rowOff>333374</xdr:rowOff>
    </xdr:to>
    <xdr:graphicFrame macro="">
      <xdr:nvGraphicFramePr>
        <xdr:cNvPr id="2" name="مخطط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42</xdr:row>
      <xdr:rowOff>192087</xdr:rowOff>
    </xdr:from>
    <xdr:to>
      <xdr:col>14</xdr:col>
      <xdr:colOff>349250</xdr:colOff>
      <xdr:row>50</xdr:row>
      <xdr:rowOff>141287</xdr:rowOff>
    </xdr:to>
    <xdr:graphicFrame macro="">
      <xdr:nvGraphicFramePr>
        <xdr:cNvPr id="6" name="مخطط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rightToLeft="1" tabSelected="1" view="pageBreakPreview" topLeftCell="A238" zoomScale="60" zoomScaleNormal="55" workbookViewId="0">
      <selection activeCell="D253" sqref="D253:F254"/>
    </sheetView>
  </sheetViews>
  <sheetFormatPr defaultColWidth="9" defaultRowHeight="14.25"/>
  <cols>
    <col min="1" max="1" width="35.125" style="46" customWidth="1"/>
    <col min="2" max="2" width="12.25" style="9" customWidth="1"/>
    <col min="3" max="4" width="12.625" style="9" customWidth="1"/>
    <col min="5" max="5" width="15.125" style="9" customWidth="1"/>
    <col min="6" max="6" width="11.75" style="9" customWidth="1"/>
    <col min="7" max="7" width="17.375" style="9" customWidth="1"/>
    <col min="8" max="8" width="24.125" style="43" bestFit="1" customWidth="1"/>
    <col min="9" max="9" width="9" style="43"/>
    <col min="10" max="10" width="9" style="44"/>
    <col min="11" max="11" width="14.375" style="44" customWidth="1"/>
    <col min="12" max="16384" width="9" style="44"/>
  </cols>
  <sheetData>
    <row r="1" spans="1:11" ht="72.75" customHeight="1">
      <c r="A1" s="96" t="s">
        <v>135</v>
      </c>
      <c r="B1" s="96"/>
      <c r="C1" s="96"/>
      <c r="D1" s="96"/>
      <c r="E1" s="96"/>
      <c r="F1" s="96"/>
      <c r="G1" s="96"/>
      <c r="J1" s="43"/>
      <c r="K1" s="43"/>
    </row>
    <row r="2" spans="1:11" ht="90" customHeight="1">
      <c r="A2" s="22" t="s">
        <v>0</v>
      </c>
      <c r="B2" s="4" t="s">
        <v>1</v>
      </c>
      <c r="C2" s="4" t="s">
        <v>2</v>
      </c>
      <c r="D2" s="4" t="s">
        <v>3</v>
      </c>
      <c r="E2" s="4" t="s">
        <v>58</v>
      </c>
      <c r="F2" s="4" t="s">
        <v>59</v>
      </c>
      <c r="G2" s="4" t="s">
        <v>60</v>
      </c>
      <c r="J2" s="43"/>
      <c r="K2" s="43"/>
    </row>
    <row r="3" spans="1:11" ht="27.75">
      <c r="A3" s="7" t="s">
        <v>4</v>
      </c>
      <c r="B3" s="7">
        <v>8974</v>
      </c>
      <c r="C3" s="7">
        <v>6923</v>
      </c>
      <c r="D3" s="3">
        <f>B3+C3</f>
        <v>15897</v>
      </c>
      <c r="E3" s="2">
        <f>B3/D3</f>
        <v>0.56450902686041393</v>
      </c>
      <c r="F3" s="2">
        <f>C3/D3</f>
        <v>0.43549097313958607</v>
      </c>
      <c r="G3" s="1">
        <f>D3/$D$31</f>
        <v>3.3105852511625677E-2</v>
      </c>
      <c r="J3" s="43"/>
      <c r="K3" s="43"/>
    </row>
    <row r="4" spans="1:11" ht="27.75">
      <c r="A4" s="7" t="s">
        <v>47</v>
      </c>
      <c r="B4" s="60">
        <v>4147</v>
      </c>
      <c r="C4" s="60">
        <v>2951</v>
      </c>
      <c r="D4" s="3">
        <f t="shared" ref="D4:D28" si="0">B4+C4</f>
        <v>7098</v>
      </c>
      <c r="E4" s="2">
        <f t="shared" ref="E4:E31" si="1">B4/D4</f>
        <v>0.58424908424908428</v>
      </c>
      <c r="F4" s="2">
        <f t="shared" ref="F4:F31" si="2">C4/D4</f>
        <v>0.41575091575091577</v>
      </c>
      <c r="G4" s="1">
        <f t="shared" ref="G4:G30" si="3">D4/$D$31</f>
        <v>1.4781741279959683E-2</v>
      </c>
      <c r="J4" s="43"/>
      <c r="K4" s="43"/>
    </row>
    <row r="5" spans="1:11" ht="27.75">
      <c r="A5" s="7" t="s">
        <v>5</v>
      </c>
      <c r="B5" s="60">
        <v>1554</v>
      </c>
      <c r="C5" s="60">
        <v>5978</v>
      </c>
      <c r="D5" s="3">
        <f t="shared" si="0"/>
        <v>7532</v>
      </c>
      <c r="E5" s="2">
        <f t="shared" si="1"/>
        <v>0.20631970260223048</v>
      </c>
      <c r="F5" s="2">
        <f t="shared" si="2"/>
        <v>0.79368029739776946</v>
      </c>
      <c r="G5" s="1">
        <f t="shared" si="3"/>
        <v>1.5685555835539072E-2</v>
      </c>
      <c r="J5" s="43"/>
      <c r="K5" s="43"/>
    </row>
    <row r="6" spans="1:11" ht="27.75">
      <c r="A6" s="7" t="s">
        <v>102</v>
      </c>
      <c r="B6" s="61">
        <v>9480</v>
      </c>
      <c r="C6" s="61">
        <v>6627</v>
      </c>
      <c r="D6" s="3">
        <f t="shared" si="0"/>
        <v>16107</v>
      </c>
      <c r="E6" s="2">
        <f t="shared" si="1"/>
        <v>0.58856397839448682</v>
      </c>
      <c r="F6" s="2">
        <f t="shared" si="2"/>
        <v>0.41143602160551312</v>
      </c>
      <c r="G6" s="1">
        <f t="shared" si="3"/>
        <v>3.3543182135293129E-2</v>
      </c>
      <c r="J6" s="43"/>
      <c r="K6" s="43"/>
    </row>
    <row r="7" spans="1:11" ht="27.75">
      <c r="A7" s="7" t="s">
        <v>6</v>
      </c>
      <c r="B7" s="60">
        <v>2668</v>
      </c>
      <c r="C7" s="60">
        <v>3688</v>
      </c>
      <c r="D7" s="3">
        <f t="shared" si="0"/>
        <v>6356</v>
      </c>
      <c r="E7" s="2">
        <f t="shared" si="1"/>
        <v>0.41976085588420392</v>
      </c>
      <c r="F7" s="2">
        <f t="shared" si="2"/>
        <v>0.58023914411579613</v>
      </c>
      <c r="G7" s="1">
        <f t="shared" si="3"/>
        <v>1.3236509943001372E-2</v>
      </c>
      <c r="J7" s="43"/>
      <c r="K7" s="43"/>
    </row>
    <row r="8" spans="1:11" ht="27.75">
      <c r="A8" s="7" t="s">
        <v>95</v>
      </c>
      <c r="B8" s="60">
        <v>23184</v>
      </c>
      <c r="C8" s="60">
        <v>9275</v>
      </c>
      <c r="D8" s="3">
        <f t="shared" si="0"/>
        <v>32459</v>
      </c>
      <c r="E8" s="2">
        <f t="shared" si="1"/>
        <v>0.71425490618934651</v>
      </c>
      <c r="F8" s="2">
        <f t="shared" si="2"/>
        <v>0.28574509381065344</v>
      </c>
      <c r="G8" s="1">
        <f t="shared" si="3"/>
        <v>6.7596582164864943E-2</v>
      </c>
      <c r="J8" s="43"/>
      <c r="K8" s="43"/>
    </row>
    <row r="9" spans="1:11" ht="27.75">
      <c r="A9" s="7" t="s">
        <v>114</v>
      </c>
      <c r="B9" s="60">
        <v>2603</v>
      </c>
      <c r="C9" s="60">
        <v>2557</v>
      </c>
      <c r="D9" s="3">
        <f t="shared" si="0"/>
        <v>5160</v>
      </c>
      <c r="E9" s="2">
        <f t="shared" si="1"/>
        <v>0.50445736434108523</v>
      </c>
      <c r="F9" s="2">
        <f t="shared" si="2"/>
        <v>0.49554263565891471</v>
      </c>
      <c r="G9" s="1">
        <f t="shared" si="3"/>
        <v>1.0745813610114393E-2</v>
      </c>
      <c r="K9" s="43"/>
    </row>
    <row r="10" spans="1:11" ht="27.75">
      <c r="A10" s="7" t="s">
        <v>137</v>
      </c>
      <c r="B10" s="60">
        <v>291</v>
      </c>
      <c r="C10" s="60">
        <v>57</v>
      </c>
      <c r="D10" s="3">
        <f t="shared" ref="D10" si="4">B10+C10</f>
        <v>348</v>
      </c>
      <c r="E10" s="2">
        <f t="shared" ref="E10" si="5">B10/D10</f>
        <v>0.83620689655172409</v>
      </c>
      <c r="F10" s="2">
        <f t="shared" ref="F10" si="6">C10/D10</f>
        <v>0.16379310344827586</v>
      </c>
      <c r="G10" s="1">
        <f t="shared" ref="G10" si="7">D10/$D$31</f>
        <v>7.247176620774823E-4</v>
      </c>
      <c r="K10" s="43"/>
    </row>
    <row r="11" spans="1:11" ht="27.75">
      <c r="A11" s="7" t="s">
        <v>76</v>
      </c>
      <c r="B11" s="60">
        <v>4130</v>
      </c>
      <c r="C11" s="60">
        <v>2062</v>
      </c>
      <c r="D11" s="3">
        <f t="shared" si="0"/>
        <v>6192</v>
      </c>
      <c r="E11" s="2">
        <f t="shared" si="1"/>
        <v>0.66698966408268734</v>
      </c>
      <c r="F11" s="2">
        <f t="shared" si="2"/>
        <v>0.33301033591731266</v>
      </c>
      <c r="G11" s="1">
        <f t="shared" si="3"/>
        <v>1.2894976332137272E-2</v>
      </c>
      <c r="K11" s="43"/>
    </row>
    <row r="12" spans="1:11" ht="27.75">
      <c r="A12" s="7" t="s">
        <v>89</v>
      </c>
      <c r="B12" s="62">
        <v>367</v>
      </c>
      <c r="C12" s="62">
        <v>501</v>
      </c>
      <c r="D12" s="3">
        <f t="shared" si="0"/>
        <v>868</v>
      </c>
      <c r="E12" s="2">
        <f t="shared" si="1"/>
        <v>0.42281105990783407</v>
      </c>
      <c r="F12" s="2">
        <f t="shared" si="2"/>
        <v>0.57718894009216593</v>
      </c>
      <c r="G12" s="1">
        <f t="shared" si="3"/>
        <v>1.8076291111587778E-3</v>
      </c>
      <c r="K12" s="43"/>
    </row>
    <row r="13" spans="1:11" ht="27.75">
      <c r="A13" s="7" t="s">
        <v>41</v>
      </c>
      <c r="B13" s="60">
        <v>2329</v>
      </c>
      <c r="C13" s="60">
        <v>1939</v>
      </c>
      <c r="D13" s="3">
        <f t="shared" si="0"/>
        <v>4268</v>
      </c>
      <c r="E13" s="2">
        <f t="shared" si="1"/>
        <v>0.54568884723523903</v>
      </c>
      <c r="F13" s="2">
        <f t="shared" si="2"/>
        <v>0.45431115276476103</v>
      </c>
      <c r="G13" s="1">
        <f t="shared" si="3"/>
        <v>8.8882039705364783E-3</v>
      </c>
      <c r="K13" s="43"/>
    </row>
    <row r="14" spans="1:11" ht="27.75">
      <c r="A14" s="7" t="s">
        <v>52</v>
      </c>
      <c r="B14" s="60">
        <v>10302</v>
      </c>
      <c r="C14" s="60">
        <v>9157</v>
      </c>
      <c r="D14" s="3">
        <f t="shared" si="0"/>
        <v>19459</v>
      </c>
      <c r="E14" s="2">
        <f t="shared" si="1"/>
        <v>0.52942083354745872</v>
      </c>
      <c r="F14" s="2">
        <f t="shared" si="2"/>
        <v>0.47057916645254122</v>
      </c>
      <c r="G14" s="1">
        <f t="shared" si="3"/>
        <v>4.0523795937832556E-2</v>
      </c>
      <c r="K14" s="43"/>
    </row>
    <row r="15" spans="1:11" ht="27.75">
      <c r="A15" s="7" t="s">
        <v>8</v>
      </c>
      <c r="B15" s="60">
        <v>3221</v>
      </c>
      <c r="C15" s="60">
        <v>787</v>
      </c>
      <c r="D15" s="3">
        <f t="shared" si="0"/>
        <v>4008</v>
      </c>
      <c r="E15" s="2">
        <f t="shared" si="1"/>
        <v>0.80364271457085823</v>
      </c>
      <c r="F15" s="2">
        <f t="shared" si="2"/>
        <v>0.19635728542914171</v>
      </c>
      <c r="G15" s="1">
        <f t="shared" si="3"/>
        <v>8.3467482459958307E-3</v>
      </c>
      <c r="K15" s="43"/>
    </row>
    <row r="16" spans="1:11" ht="27.75">
      <c r="A16" s="7" t="s">
        <v>16</v>
      </c>
      <c r="B16" s="7">
        <v>26227</v>
      </c>
      <c r="C16" s="7">
        <v>29658</v>
      </c>
      <c r="D16" s="3">
        <f t="shared" si="0"/>
        <v>55885</v>
      </c>
      <c r="E16" s="2">
        <f t="shared" si="1"/>
        <v>0.46930303301422566</v>
      </c>
      <c r="F16" s="2">
        <f t="shared" si="2"/>
        <v>0.5306969669857744</v>
      </c>
      <c r="G16" s="1">
        <f t="shared" si="3"/>
        <v>0.11638174294597729</v>
      </c>
      <c r="J16" s="43"/>
      <c r="K16" s="43"/>
    </row>
    <row r="17" spans="1:11" ht="27.75">
      <c r="A17" s="7" t="s">
        <v>7</v>
      </c>
      <c r="B17" s="19">
        <v>15324</v>
      </c>
      <c r="C17" s="19">
        <v>9662</v>
      </c>
      <c r="D17" s="3">
        <f t="shared" si="0"/>
        <v>24986</v>
      </c>
      <c r="E17" s="2">
        <f t="shared" si="1"/>
        <v>0.61330344993196195</v>
      </c>
      <c r="F17" s="2">
        <f t="shared" si="2"/>
        <v>0.3866965500680381</v>
      </c>
      <c r="G17" s="1">
        <f t="shared" si="3"/>
        <v>5.2033895128356246E-2</v>
      </c>
      <c r="J17" s="43"/>
      <c r="K17" s="43"/>
    </row>
    <row r="18" spans="1:11" ht="27.75">
      <c r="A18" s="7" t="s">
        <v>20</v>
      </c>
      <c r="B18" s="7">
        <v>58924</v>
      </c>
      <c r="C18" s="7">
        <v>98863</v>
      </c>
      <c r="D18" s="3">
        <f t="shared" si="0"/>
        <v>157787</v>
      </c>
      <c r="E18" s="2">
        <f t="shared" si="1"/>
        <v>0.3734401439915836</v>
      </c>
      <c r="F18" s="2">
        <f t="shared" si="2"/>
        <v>0.62655985600841646</v>
      </c>
      <c r="G18" s="1">
        <f t="shared" si="3"/>
        <v>0.32859490156959686</v>
      </c>
      <c r="J18" s="43"/>
      <c r="K18" s="43"/>
    </row>
    <row r="19" spans="1:11" ht="27.75">
      <c r="A19" s="7" t="s">
        <v>103</v>
      </c>
      <c r="B19" s="36">
        <v>580</v>
      </c>
      <c r="C19" s="36">
        <v>680</v>
      </c>
      <c r="D19" s="3">
        <f t="shared" si="0"/>
        <v>1260</v>
      </c>
      <c r="E19" s="2">
        <f t="shared" si="1"/>
        <v>0.46031746031746029</v>
      </c>
      <c r="F19" s="2">
        <f t="shared" si="2"/>
        <v>0.53968253968253965</v>
      </c>
      <c r="G19" s="1">
        <f t="shared" si="3"/>
        <v>2.6239777420046773E-3</v>
      </c>
      <c r="J19" s="43"/>
      <c r="K19" s="43"/>
    </row>
    <row r="20" spans="1:11" ht="27.75">
      <c r="A20" s="7" t="s">
        <v>104</v>
      </c>
      <c r="B20" s="19">
        <v>12274</v>
      </c>
      <c r="C20" s="19">
        <v>42123</v>
      </c>
      <c r="D20" s="3">
        <f t="shared" si="0"/>
        <v>54397</v>
      </c>
      <c r="E20" s="2">
        <f t="shared" si="1"/>
        <v>0.22563744324135523</v>
      </c>
      <c r="F20" s="2">
        <f t="shared" si="2"/>
        <v>0.77436255675864474</v>
      </c>
      <c r="G20" s="1">
        <f t="shared" si="3"/>
        <v>0.11328295018399082</v>
      </c>
      <c r="J20" s="43"/>
      <c r="K20" s="43"/>
    </row>
    <row r="21" spans="1:11" ht="27.75">
      <c r="A21" s="7" t="s">
        <v>11</v>
      </c>
      <c r="B21" s="7">
        <v>23674</v>
      </c>
      <c r="C21" s="7">
        <v>10833</v>
      </c>
      <c r="D21" s="3">
        <f t="shared" si="0"/>
        <v>34507</v>
      </c>
      <c r="E21" s="2">
        <f t="shared" si="1"/>
        <v>0.6860636972208537</v>
      </c>
      <c r="F21" s="2">
        <f t="shared" si="2"/>
        <v>0.31393630277914625</v>
      </c>
      <c r="G21" s="1">
        <f t="shared" si="3"/>
        <v>7.1861587256631276E-2</v>
      </c>
      <c r="J21" s="43"/>
      <c r="K21" s="43"/>
    </row>
    <row r="22" spans="1:11" ht="27.75">
      <c r="A22" s="7" t="s">
        <v>13</v>
      </c>
      <c r="B22" s="60">
        <v>5420</v>
      </c>
      <c r="C22" s="60">
        <v>6571</v>
      </c>
      <c r="D22" s="3">
        <f t="shared" si="0"/>
        <v>11991</v>
      </c>
      <c r="E22" s="2">
        <f t="shared" si="1"/>
        <v>0.45200567091985655</v>
      </c>
      <c r="F22" s="2">
        <f t="shared" si="2"/>
        <v>0.54799432908014345</v>
      </c>
      <c r="G22" s="1">
        <f t="shared" si="3"/>
        <v>2.4971521511411181E-2</v>
      </c>
      <c r="J22" s="43"/>
      <c r="K22" s="43"/>
    </row>
    <row r="23" spans="1:11" ht="27.75">
      <c r="A23" s="7" t="s">
        <v>28</v>
      </c>
      <c r="B23" s="7">
        <v>1618</v>
      </c>
      <c r="C23" s="7">
        <v>707</v>
      </c>
      <c r="D23" s="3">
        <f t="shared" si="0"/>
        <v>2325</v>
      </c>
      <c r="E23" s="2">
        <f t="shared" si="1"/>
        <v>0.69591397849462366</v>
      </c>
      <c r="F23" s="2">
        <f t="shared" si="2"/>
        <v>0.30408602150537634</v>
      </c>
      <c r="G23" s="1">
        <f t="shared" si="3"/>
        <v>4.8418636906038693E-3</v>
      </c>
      <c r="J23" s="43"/>
      <c r="K23" s="43"/>
    </row>
    <row r="24" spans="1:11" ht="27.75">
      <c r="A24" s="7" t="s">
        <v>14</v>
      </c>
      <c r="B24" s="60">
        <v>840</v>
      </c>
      <c r="C24" s="60">
        <v>1344</v>
      </c>
      <c r="D24" s="3">
        <f t="shared" si="0"/>
        <v>2184</v>
      </c>
      <c r="E24" s="2">
        <f t="shared" si="1"/>
        <v>0.38461538461538464</v>
      </c>
      <c r="F24" s="2">
        <f t="shared" si="2"/>
        <v>0.61538461538461542</v>
      </c>
      <c r="G24" s="1">
        <f t="shared" si="3"/>
        <v>4.5482280861414408E-3</v>
      </c>
      <c r="J24" s="43"/>
      <c r="K24" s="43"/>
    </row>
    <row r="25" spans="1:11" ht="27.75">
      <c r="A25" s="7" t="s">
        <v>10</v>
      </c>
      <c r="B25" s="60">
        <v>2159</v>
      </c>
      <c r="C25" s="60">
        <v>1146</v>
      </c>
      <c r="D25" s="3">
        <f t="shared" si="0"/>
        <v>3305</v>
      </c>
      <c r="E25" s="2">
        <f t="shared" si="1"/>
        <v>0.6532526475037822</v>
      </c>
      <c r="F25" s="2">
        <f t="shared" si="2"/>
        <v>0.34674735249621785</v>
      </c>
      <c r="G25" s="1">
        <f t="shared" si="3"/>
        <v>6.8827352677186182E-3</v>
      </c>
      <c r="J25" s="43"/>
      <c r="K25" s="43"/>
    </row>
    <row r="26" spans="1:11" ht="27.75">
      <c r="A26" s="7" t="s">
        <v>29</v>
      </c>
      <c r="B26" s="61">
        <v>218</v>
      </c>
      <c r="C26" s="61">
        <v>125</v>
      </c>
      <c r="D26" s="3">
        <f t="shared" si="0"/>
        <v>343</v>
      </c>
      <c r="E26" s="2">
        <f t="shared" si="1"/>
        <v>0.63556851311953355</v>
      </c>
      <c r="F26" s="2">
        <f t="shared" si="2"/>
        <v>0.36443148688046645</v>
      </c>
      <c r="G26" s="1">
        <f t="shared" si="3"/>
        <v>7.1430505199016222E-4</v>
      </c>
      <c r="J26" s="43"/>
      <c r="K26" s="43"/>
    </row>
    <row r="27" spans="1:11" ht="27.75">
      <c r="A27" s="7" t="s">
        <v>21</v>
      </c>
      <c r="B27" s="60">
        <v>1132</v>
      </c>
      <c r="C27" s="60">
        <v>403</v>
      </c>
      <c r="D27" s="3">
        <f t="shared" si="0"/>
        <v>1535</v>
      </c>
      <c r="E27" s="2">
        <f t="shared" si="1"/>
        <v>0.73745928338762212</v>
      </c>
      <c r="F27" s="2">
        <f t="shared" si="2"/>
        <v>0.26254071661237782</v>
      </c>
      <c r="G27" s="1">
        <f t="shared" si="3"/>
        <v>3.1966712968072857E-3</v>
      </c>
      <c r="J27" s="43"/>
      <c r="K27" s="43"/>
    </row>
    <row r="28" spans="1:11" ht="27.75">
      <c r="A28" s="7" t="s">
        <v>55</v>
      </c>
      <c r="B28" s="60">
        <v>341</v>
      </c>
      <c r="C28" s="60">
        <v>983</v>
      </c>
      <c r="D28" s="3">
        <f t="shared" si="0"/>
        <v>1324</v>
      </c>
      <c r="E28" s="2">
        <f t="shared" si="1"/>
        <v>0.25755287009063443</v>
      </c>
      <c r="F28" s="2">
        <f t="shared" si="2"/>
        <v>0.74244712990936557</v>
      </c>
      <c r="G28" s="1">
        <f t="shared" si="3"/>
        <v>2.7572591511223752E-3</v>
      </c>
      <c r="J28" s="43"/>
      <c r="K28" s="43"/>
    </row>
    <row r="29" spans="1:11" ht="27.75">
      <c r="A29" s="7" t="s">
        <v>139</v>
      </c>
      <c r="B29" s="60">
        <v>481</v>
      </c>
      <c r="C29" s="60">
        <v>286</v>
      </c>
      <c r="D29" s="3">
        <f t="shared" ref="D29" si="8">B29+C29</f>
        <v>767</v>
      </c>
      <c r="E29" s="2">
        <f t="shared" ref="E29" si="9">B29/D29</f>
        <v>0.6271186440677966</v>
      </c>
      <c r="F29" s="2">
        <f t="shared" ref="F29" si="10">C29/D29</f>
        <v>0.3728813559322034</v>
      </c>
      <c r="G29" s="1">
        <f t="shared" ref="G29" si="11">D29/$D$31</f>
        <v>1.5972943873949108E-3</v>
      </c>
      <c r="J29" s="43"/>
      <c r="K29" s="43"/>
    </row>
    <row r="30" spans="1:11" ht="27.75">
      <c r="A30" s="7" t="s">
        <v>37</v>
      </c>
      <c r="B30" s="7">
        <v>1058</v>
      </c>
      <c r="C30" s="7">
        <v>781</v>
      </c>
      <c r="D30" s="3">
        <f t="shared" ref="D30:D31" si="12">B30+C30</f>
        <v>1839</v>
      </c>
      <c r="E30" s="2">
        <f t="shared" si="1"/>
        <v>0.57531266992930941</v>
      </c>
      <c r="F30" s="2">
        <f t="shared" si="2"/>
        <v>0.42468733007069059</v>
      </c>
      <c r="G30" s="1">
        <f t="shared" si="3"/>
        <v>3.8297579901163505E-3</v>
      </c>
      <c r="J30" s="43"/>
      <c r="K30" s="43"/>
    </row>
    <row r="31" spans="1:11" ht="27.75">
      <c r="A31" s="17" t="s">
        <v>9</v>
      </c>
      <c r="B31" s="17">
        <f>SUM(B3:B30)</f>
        <v>223520</v>
      </c>
      <c r="C31" s="17">
        <f>SUM(C3:C30)</f>
        <v>256667</v>
      </c>
      <c r="D31" s="5">
        <f t="shared" si="12"/>
        <v>480187</v>
      </c>
      <c r="E31" s="1">
        <f t="shared" si="1"/>
        <v>0.46548532134355991</v>
      </c>
      <c r="F31" s="1">
        <f t="shared" si="2"/>
        <v>0.53451467865644009</v>
      </c>
      <c r="G31" s="20">
        <f>SUM(G3:G30)</f>
        <v>1</v>
      </c>
      <c r="J31" s="43"/>
      <c r="K31" s="43"/>
    </row>
    <row r="32" spans="1:11" ht="41.25" customHeight="1">
      <c r="A32" s="97" t="s">
        <v>61</v>
      </c>
      <c r="B32" s="97"/>
      <c r="C32" s="97"/>
      <c r="D32" s="97"/>
      <c r="E32" s="97"/>
      <c r="F32" s="97"/>
      <c r="G32" s="97"/>
      <c r="J32" s="43"/>
      <c r="K32" s="43"/>
    </row>
    <row r="33" spans="1:11" ht="87.75" customHeight="1">
      <c r="A33" s="4" t="s">
        <v>0</v>
      </c>
      <c r="B33" s="4" t="s">
        <v>1</v>
      </c>
      <c r="C33" s="4" t="s">
        <v>2</v>
      </c>
      <c r="D33" s="4" t="s">
        <v>3</v>
      </c>
      <c r="E33" s="4" t="s">
        <v>58</v>
      </c>
      <c r="F33" s="4" t="s">
        <v>59</v>
      </c>
      <c r="G33" s="4" t="s">
        <v>62</v>
      </c>
      <c r="H33" s="44"/>
      <c r="I33" s="44"/>
    </row>
    <row r="34" spans="1:11" ht="27.75">
      <c r="A34" s="7" t="s">
        <v>4</v>
      </c>
      <c r="B34" s="60">
        <v>1789</v>
      </c>
      <c r="C34" s="60">
        <v>1771</v>
      </c>
      <c r="D34" s="7">
        <f>B34+C34</f>
        <v>3560</v>
      </c>
      <c r="E34" s="23">
        <f t="shared" ref="E34:E61" si="13">B34/D34</f>
        <v>0.50252808988764042</v>
      </c>
      <c r="F34" s="23">
        <f t="shared" ref="F34:F61" si="14">C34/D34</f>
        <v>0.49747191011235953</v>
      </c>
      <c r="G34" s="24">
        <f>D34/$D$62</f>
        <v>2.7843170993047027E-2</v>
      </c>
      <c r="J34" s="43"/>
      <c r="K34" s="43"/>
    </row>
    <row r="35" spans="1:11" ht="27.75">
      <c r="A35" s="7" t="s">
        <v>47</v>
      </c>
      <c r="B35" s="60">
        <v>1072</v>
      </c>
      <c r="C35" s="60">
        <v>934</v>
      </c>
      <c r="D35" s="10">
        <f t="shared" ref="D35:D62" si="15">B35+C35</f>
        <v>2006</v>
      </c>
      <c r="E35" s="23">
        <f t="shared" si="13"/>
        <v>0.5343968095712861</v>
      </c>
      <c r="F35" s="23">
        <f t="shared" si="14"/>
        <v>0.46560319042871384</v>
      </c>
      <c r="G35" s="24">
        <f t="shared" ref="G35:G62" si="16">D35/$D$62</f>
        <v>1.5689157587655152E-2</v>
      </c>
      <c r="J35" s="43"/>
      <c r="K35" s="43"/>
    </row>
    <row r="36" spans="1:11" ht="27.75">
      <c r="A36" s="7" t="s">
        <v>5</v>
      </c>
      <c r="B36" s="60">
        <v>405</v>
      </c>
      <c r="C36" s="60">
        <v>1695</v>
      </c>
      <c r="D36" s="7">
        <f t="shared" si="15"/>
        <v>2100</v>
      </c>
      <c r="E36" s="23">
        <f t="shared" si="13"/>
        <v>0.19285714285714287</v>
      </c>
      <c r="F36" s="23">
        <f t="shared" si="14"/>
        <v>0.80714285714285716</v>
      </c>
      <c r="G36" s="24">
        <f t="shared" si="16"/>
        <v>1.6424342439718752E-2</v>
      </c>
      <c r="J36" s="43"/>
      <c r="K36" s="43"/>
    </row>
    <row r="37" spans="1:11" ht="27.75">
      <c r="A37" s="7" t="s">
        <v>102</v>
      </c>
      <c r="B37" s="19">
        <v>2619</v>
      </c>
      <c r="C37" s="19">
        <v>1992</v>
      </c>
      <c r="D37" s="7">
        <f t="shared" si="15"/>
        <v>4611</v>
      </c>
      <c r="E37" s="23">
        <f t="shared" si="13"/>
        <v>0.56798959011060512</v>
      </c>
      <c r="F37" s="23">
        <f t="shared" si="14"/>
        <v>0.43201040988939493</v>
      </c>
      <c r="G37" s="24">
        <f t="shared" si="16"/>
        <v>3.6063163328353888E-2</v>
      </c>
      <c r="J37" s="43"/>
      <c r="K37" s="43"/>
    </row>
    <row r="38" spans="1:11" ht="27.75">
      <c r="A38" s="7" t="s">
        <v>6</v>
      </c>
      <c r="B38" s="60">
        <v>635</v>
      </c>
      <c r="C38" s="60">
        <v>1000</v>
      </c>
      <c r="D38" s="7">
        <f t="shared" si="15"/>
        <v>1635</v>
      </c>
      <c r="E38" s="23">
        <f t="shared" si="13"/>
        <v>0.38837920489296635</v>
      </c>
      <c r="F38" s="23">
        <f t="shared" si="14"/>
        <v>0.6116207951070336</v>
      </c>
      <c r="G38" s="24">
        <f t="shared" si="16"/>
        <v>1.2787523756638173E-2</v>
      </c>
      <c r="J38" s="43"/>
      <c r="K38" s="43"/>
    </row>
    <row r="39" spans="1:11" ht="27.75">
      <c r="A39" s="7" t="s">
        <v>95</v>
      </c>
      <c r="B39" s="60">
        <v>4904</v>
      </c>
      <c r="C39" s="60">
        <v>2428</v>
      </c>
      <c r="D39" s="7">
        <f t="shared" si="15"/>
        <v>7332</v>
      </c>
      <c r="E39" s="23">
        <f t="shared" si="13"/>
        <v>0.66884888161483902</v>
      </c>
      <c r="F39" s="23">
        <f t="shared" si="14"/>
        <v>0.33115111838516093</v>
      </c>
      <c r="G39" s="24">
        <f t="shared" si="16"/>
        <v>5.7344418460960903E-2</v>
      </c>
      <c r="J39" s="43"/>
      <c r="K39" s="43"/>
    </row>
    <row r="40" spans="1:11" ht="27.75">
      <c r="A40" s="7" t="s">
        <v>114</v>
      </c>
      <c r="B40" s="60">
        <v>511</v>
      </c>
      <c r="C40" s="60">
        <v>664</v>
      </c>
      <c r="D40" s="7">
        <f t="shared" si="15"/>
        <v>1175</v>
      </c>
      <c r="E40" s="23">
        <f t="shared" si="13"/>
        <v>0.4348936170212766</v>
      </c>
      <c r="F40" s="23">
        <f t="shared" si="14"/>
        <v>0.5651063829787234</v>
      </c>
      <c r="G40" s="24">
        <f t="shared" si="16"/>
        <v>9.1898106507950165E-3</v>
      </c>
      <c r="J40" s="43"/>
      <c r="K40" s="43"/>
    </row>
    <row r="41" spans="1:11" ht="27.75">
      <c r="A41" s="7" t="s">
        <v>137</v>
      </c>
      <c r="B41" s="60">
        <v>291</v>
      </c>
      <c r="C41" s="60">
        <v>57</v>
      </c>
      <c r="D41" s="7">
        <f t="shared" ref="D41" si="17">B41+C41</f>
        <v>348</v>
      </c>
      <c r="E41" s="23">
        <f t="shared" ref="E41" si="18">B41/D41</f>
        <v>0.83620689655172409</v>
      </c>
      <c r="F41" s="23">
        <f t="shared" ref="F41" si="19">C41/D41</f>
        <v>0.16379310344827586</v>
      </c>
      <c r="G41" s="24">
        <f t="shared" ref="G41" si="20">D41/$D$62</f>
        <v>2.7217481757248218E-3</v>
      </c>
      <c r="J41" s="43"/>
      <c r="K41" s="43"/>
    </row>
    <row r="42" spans="1:11" ht="27.75">
      <c r="A42" s="7" t="s">
        <v>76</v>
      </c>
      <c r="B42" s="60">
        <v>1122</v>
      </c>
      <c r="C42" s="60">
        <v>652</v>
      </c>
      <c r="D42" s="7">
        <f t="shared" si="15"/>
        <v>1774</v>
      </c>
      <c r="E42" s="23">
        <f t="shared" si="13"/>
        <v>0.63246899661781286</v>
      </c>
      <c r="F42" s="23">
        <f t="shared" si="14"/>
        <v>0.36753100338218714</v>
      </c>
      <c r="G42" s="24">
        <f t="shared" si="16"/>
        <v>1.3874658803838603E-2</v>
      </c>
      <c r="J42" s="43"/>
      <c r="K42" s="43"/>
    </row>
    <row r="43" spans="1:11" ht="27.75">
      <c r="A43" s="7" t="s">
        <v>89</v>
      </c>
      <c r="B43" s="63">
        <v>86</v>
      </c>
      <c r="C43" s="63">
        <v>132</v>
      </c>
      <c r="D43" s="7">
        <f t="shared" si="15"/>
        <v>218</v>
      </c>
      <c r="E43" s="23">
        <f t="shared" si="13"/>
        <v>0.39449541284403672</v>
      </c>
      <c r="F43" s="23">
        <f t="shared" si="14"/>
        <v>0.60550458715596334</v>
      </c>
      <c r="G43" s="24">
        <f t="shared" si="16"/>
        <v>1.7050031675517562E-3</v>
      </c>
      <c r="J43" s="43"/>
      <c r="K43" s="43"/>
    </row>
    <row r="44" spans="1:11" ht="27.75">
      <c r="A44" s="7" t="s">
        <v>41</v>
      </c>
      <c r="B44" s="60">
        <v>773</v>
      </c>
      <c r="C44" s="60">
        <v>887</v>
      </c>
      <c r="D44" s="7">
        <f t="shared" si="15"/>
        <v>1660</v>
      </c>
      <c r="E44" s="23">
        <f t="shared" si="13"/>
        <v>0.46566265060240963</v>
      </c>
      <c r="F44" s="23">
        <f t="shared" si="14"/>
        <v>0.53433734939759037</v>
      </c>
      <c r="G44" s="24">
        <f t="shared" si="16"/>
        <v>1.2983051642825301E-2</v>
      </c>
      <c r="J44" s="43"/>
      <c r="K44" s="43"/>
    </row>
    <row r="45" spans="1:11" ht="27.75">
      <c r="A45" s="7" t="s">
        <v>52</v>
      </c>
      <c r="B45" s="7">
        <v>2973</v>
      </c>
      <c r="C45" s="7">
        <v>2713</v>
      </c>
      <c r="D45" s="7">
        <f t="shared" si="15"/>
        <v>5686</v>
      </c>
      <c r="E45" s="23">
        <f t="shared" si="13"/>
        <v>0.52286317270488925</v>
      </c>
      <c r="F45" s="23">
        <f t="shared" si="14"/>
        <v>0.47713682729511081</v>
      </c>
      <c r="G45" s="24">
        <f t="shared" si="16"/>
        <v>4.4470862434400397E-2</v>
      </c>
      <c r="J45" s="43"/>
      <c r="K45" s="43"/>
    </row>
    <row r="46" spans="1:11" ht="27.75">
      <c r="A46" s="7" t="s">
        <v>8</v>
      </c>
      <c r="B46" s="60">
        <v>1335</v>
      </c>
      <c r="C46" s="60">
        <v>381</v>
      </c>
      <c r="D46" s="7">
        <f t="shared" si="15"/>
        <v>1716</v>
      </c>
      <c r="E46" s="23">
        <f t="shared" si="13"/>
        <v>0.77797202797202802</v>
      </c>
      <c r="F46" s="23">
        <f t="shared" si="14"/>
        <v>0.22202797202797203</v>
      </c>
      <c r="G46" s="24">
        <f t="shared" si="16"/>
        <v>1.3421034107884467E-2</v>
      </c>
      <c r="J46" s="43"/>
      <c r="K46" s="43"/>
    </row>
    <row r="47" spans="1:11" ht="27.75">
      <c r="A47" s="7" t="s">
        <v>16</v>
      </c>
      <c r="B47" s="19">
        <v>6868</v>
      </c>
      <c r="C47" s="19">
        <v>7862</v>
      </c>
      <c r="D47" s="7">
        <f t="shared" si="15"/>
        <v>14730</v>
      </c>
      <c r="E47" s="23">
        <f t="shared" si="13"/>
        <v>0.46625933469110659</v>
      </c>
      <c r="F47" s="23">
        <f t="shared" si="14"/>
        <v>0.53374066530889341</v>
      </c>
      <c r="G47" s="24">
        <f t="shared" si="16"/>
        <v>0.11520503054145582</v>
      </c>
      <c r="J47" s="43"/>
      <c r="K47" s="43"/>
    </row>
    <row r="48" spans="1:11" ht="27.75">
      <c r="A48" s="7" t="s">
        <v>7</v>
      </c>
      <c r="B48" s="19">
        <v>3181</v>
      </c>
      <c r="C48" s="19">
        <v>2496</v>
      </c>
      <c r="D48" s="7">
        <f t="shared" si="15"/>
        <v>5677</v>
      </c>
      <c r="E48" s="23">
        <f t="shared" si="13"/>
        <v>0.56033116082437906</v>
      </c>
      <c r="F48" s="23">
        <f t="shared" si="14"/>
        <v>0.43966883917562094</v>
      </c>
      <c r="G48" s="24">
        <f t="shared" si="16"/>
        <v>4.4400472395373029E-2</v>
      </c>
      <c r="J48" s="43"/>
      <c r="K48" s="43"/>
    </row>
    <row r="49" spans="1:14" ht="27.75">
      <c r="A49" s="7" t="s">
        <v>20</v>
      </c>
      <c r="B49" s="7">
        <v>17083</v>
      </c>
      <c r="C49" s="7">
        <v>24198</v>
      </c>
      <c r="D49" s="7">
        <f t="shared" si="15"/>
        <v>41281</v>
      </c>
      <c r="E49" s="23">
        <f t="shared" si="13"/>
        <v>0.41382233957510717</v>
      </c>
      <c r="F49" s="23">
        <f t="shared" si="14"/>
        <v>0.58617766042489283</v>
      </c>
      <c r="G49" s="24">
        <f t="shared" si="16"/>
        <v>0.32286346678763328</v>
      </c>
      <c r="J49" s="43"/>
      <c r="K49" s="43"/>
    </row>
    <row r="50" spans="1:14" ht="27.75">
      <c r="A50" s="7" t="s">
        <v>103</v>
      </c>
      <c r="B50" s="62">
        <v>137</v>
      </c>
      <c r="C50" s="62">
        <v>144</v>
      </c>
      <c r="D50" s="7">
        <f t="shared" si="15"/>
        <v>281</v>
      </c>
      <c r="E50" s="23">
        <f t="shared" si="13"/>
        <v>0.48754448398576511</v>
      </c>
      <c r="F50" s="23">
        <f t="shared" si="14"/>
        <v>0.51245551601423489</v>
      </c>
      <c r="G50" s="24">
        <f t="shared" si="16"/>
        <v>2.1977334407433189E-3</v>
      </c>
      <c r="J50" s="43"/>
    </row>
    <row r="51" spans="1:14" ht="27.75">
      <c r="A51" s="7" t="s">
        <v>77</v>
      </c>
      <c r="B51" s="19">
        <v>4258</v>
      </c>
      <c r="C51" s="19">
        <v>12385</v>
      </c>
      <c r="D51" s="7">
        <f t="shared" si="15"/>
        <v>16643</v>
      </c>
      <c r="E51" s="23">
        <f t="shared" si="13"/>
        <v>0.25584329748242507</v>
      </c>
      <c r="F51" s="23">
        <f t="shared" si="14"/>
        <v>0.74415670251757493</v>
      </c>
      <c r="G51" s="24">
        <f t="shared" si="16"/>
        <v>0.13016682439249486</v>
      </c>
      <c r="J51" s="43"/>
    </row>
    <row r="52" spans="1:14" ht="27.75">
      <c r="A52" s="7" t="s">
        <v>11</v>
      </c>
      <c r="B52" s="7">
        <v>6343</v>
      </c>
      <c r="C52" s="7">
        <v>2920</v>
      </c>
      <c r="D52" s="7">
        <f t="shared" si="15"/>
        <v>9263</v>
      </c>
      <c r="E52" s="23">
        <f t="shared" si="13"/>
        <v>0.68476735398898847</v>
      </c>
      <c r="F52" s="23">
        <f t="shared" si="14"/>
        <v>0.31523264601101153</v>
      </c>
      <c r="G52" s="24">
        <f t="shared" si="16"/>
        <v>7.2446992390054671E-2</v>
      </c>
      <c r="J52" s="43"/>
    </row>
    <row r="53" spans="1:14" ht="27.75">
      <c r="A53" s="7" t="s">
        <v>13</v>
      </c>
      <c r="B53" s="60">
        <v>822</v>
      </c>
      <c r="C53" s="60">
        <v>909</v>
      </c>
      <c r="D53" s="7">
        <f t="shared" si="15"/>
        <v>1731</v>
      </c>
      <c r="E53" s="23">
        <f t="shared" si="13"/>
        <v>0.47487001733102252</v>
      </c>
      <c r="F53" s="23">
        <f t="shared" si="14"/>
        <v>0.52512998266897748</v>
      </c>
      <c r="G53" s="24">
        <f t="shared" si="16"/>
        <v>1.3538350839596744E-2</v>
      </c>
      <c r="J53" s="43"/>
    </row>
    <row r="54" spans="1:14" ht="27.75">
      <c r="A54" s="7" t="s">
        <v>28</v>
      </c>
      <c r="B54" s="63">
        <v>545</v>
      </c>
      <c r="C54" s="63">
        <v>241</v>
      </c>
      <c r="D54" s="7">
        <f t="shared" si="15"/>
        <v>786</v>
      </c>
      <c r="E54" s="23">
        <f t="shared" si="13"/>
        <v>0.69338422391857502</v>
      </c>
      <c r="F54" s="23">
        <f t="shared" si="14"/>
        <v>0.30661577608142493</v>
      </c>
      <c r="G54" s="24">
        <f t="shared" si="16"/>
        <v>6.1473967417233046E-3</v>
      </c>
      <c r="J54" s="43"/>
    </row>
    <row r="55" spans="1:14" ht="27.75">
      <c r="A55" s="7" t="s">
        <v>14</v>
      </c>
      <c r="B55" s="19">
        <v>287</v>
      </c>
      <c r="C55" s="19">
        <v>361</v>
      </c>
      <c r="D55" s="7">
        <f t="shared" si="15"/>
        <v>648</v>
      </c>
      <c r="E55" s="23">
        <f t="shared" si="13"/>
        <v>0.44290123456790126</v>
      </c>
      <c r="F55" s="23">
        <f t="shared" si="14"/>
        <v>0.5570987654320988</v>
      </c>
      <c r="G55" s="24">
        <f t="shared" si="16"/>
        <v>5.0680828099703579E-3</v>
      </c>
      <c r="J55" s="43"/>
    </row>
    <row r="56" spans="1:14" ht="27.75">
      <c r="A56" s="7" t="s">
        <v>10</v>
      </c>
      <c r="B56" s="60">
        <v>686</v>
      </c>
      <c r="C56" s="60">
        <v>395</v>
      </c>
      <c r="D56" s="7">
        <f t="shared" si="15"/>
        <v>1081</v>
      </c>
      <c r="E56" s="23">
        <f t="shared" si="13"/>
        <v>0.63459759481961142</v>
      </c>
      <c r="F56" s="23">
        <f t="shared" si="14"/>
        <v>0.36540240518038852</v>
      </c>
      <c r="G56" s="24">
        <f t="shared" si="16"/>
        <v>8.4546257987314147E-3</v>
      </c>
      <c r="J56" s="43"/>
    </row>
    <row r="57" spans="1:14" ht="27.75">
      <c r="A57" s="7" t="s">
        <v>29</v>
      </c>
      <c r="B57" s="19">
        <v>43</v>
      </c>
      <c r="C57" s="19">
        <v>38</v>
      </c>
      <c r="D57" s="7">
        <f t="shared" si="15"/>
        <v>81</v>
      </c>
      <c r="E57" s="23">
        <f t="shared" si="13"/>
        <v>0.53086419753086422</v>
      </c>
      <c r="F57" s="23">
        <f t="shared" si="14"/>
        <v>0.46913580246913578</v>
      </c>
      <c r="G57" s="24">
        <f t="shared" si="16"/>
        <v>6.3351035124629474E-4</v>
      </c>
      <c r="J57" s="43"/>
    </row>
    <row r="58" spans="1:14" ht="27.75">
      <c r="A58" s="7" t="s">
        <v>21</v>
      </c>
      <c r="B58" s="60">
        <v>287</v>
      </c>
      <c r="C58" s="60">
        <v>109</v>
      </c>
      <c r="D58" s="7">
        <f t="shared" si="15"/>
        <v>396</v>
      </c>
      <c r="E58" s="23">
        <f t="shared" si="13"/>
        <v>0.7247474747474747</v>
      </c>
      <c r="F58" s="23">
        <f t="shared" si="14"/>
        <v>0.27525252525252525</v>
      </c>
      <c r="G58" s="24">
        <f t="shared" si="16"/>
        <v>3.0971617172041075E-3</v>
      </c>
      <c r="J58" s="43"/>
    </row>
    <row r="59" spans="1:14" ht="27.75">
      <c r="A59" s="7" t="s">
        <v>55</v>
      </c>
      <c r="B59" s="19">
        <v>85</v>
      </c>
      <c r="C59" s="19">
        <v>228</v>
      </c>
      <c r="D59" s="7">
        <f t="shared" si="15"/>
        <v>313</v>
      </c>
      <c r="E59" s="23">
        <f t="shared" si="13"/>
        <v>0.27156549520766771</v>
      </c>
      <c r="F59" s="23">
        <f t="shared" si="14"/>
        <v>0.72843450479233229</v>
      </c>
      <c r="G59" s="24">
        <f t="shared" si="16"/>
        <v>2.4480091350628425E-3</v>
      </c>
      <c r="J59" s="43"/>
    </row>
    <row r="60" spans="1:14" ht="27.75">
      <c r="A60" s="7" t="s">
        <v>140</v>
      </c>
      <c r="B60" s="19">
        <v>327</v>
      </c>
      <c r="C60" s="19">
        <v>203</v>
      </c>
      <c r="D60" s="7">
        <f t="shared" ref="D60" si="21">B60+C60</f>
        <v>530</v>
      </c>
      <c r="E60" s="23">
        <f t="shared" ref="E60" si="22">B60/D60</f>
        <v>0.61698113207547167</v>
      </c>
      <c r="F60" s="23">
        <f t="shared" ref="F60" si="23">C60/D60</f>
        <v>0.38301886792452833</v>
      </c>
      <c r="G60" s="24">
        <f t="shared" ref="G60" si="24">D60/$D$62</f>
        <v>4.1451911871671137E-3</v>
      </c>
      <c r="J60" s="43"/>
    </row>
    <row r="61" spans="1:14" ht="27.75">
      <c r="A61" s="7" t="s">
        <v>37</v>
      </c>
      <c r="B61" s="60">
        <v>378</v>
      </c>
      <c r="C61" s="60">
        <v>219</v>
      </c>
      <c r="D61" s="7">
        <f t="shared" si="15"/>
        <v>597</v>
      </c>
      <c r="E61" s="23">
        <f t="shared" si="13"/>
        <v>0.63316582914572861</v>
      </c>
      <c r="F61" s="23">
        <f t="shared" si="14"/>
        <v>0.36683417085427134</v>
      </c>
      <c r="G61" s="24">
        <f t="shared" si="16"/>
        <v>4.6692059221486171E-3</v>
      </c>
      <c r="J61" s="43"/>
    </row>
    <row r="62" spans="1:14" ht="27.75">
      <c r="A62" s="22" t="s">
        <v>9</v>
      </c>
      <c r="B62" s="17">
        <f>SUM(B34:B61)</f>
        <v>59845</v>
      </c>
      <c r="C62" s="17">
        <f>SUM(C34:C61)</f>
        <v>68014</v>
      </c>
      <c r="D62" s="5">
        <f t="shared" si="15"/>
        <v>127859</v>
      </c>
      <c r="E62" s="24">
        <f t="shared" ref="E62" si="25">B62/D62</f>
        <v>0.46805465395474705</v>
      </c>
      <c r="F62" s="24">
        <f t="shared" ref="F62" si="26">C62/D62</f>
        <v>0.53194534604525301</v>
      </c>
      <c r="G62" s="25">
        <f t="shared" si="16"/>
        <v>1</v>
      </c>
    </row>
    <row r="63" spans="1:14" ht="30">
      <c r="A63" s="95" t="s">
        <v>63</v>
      </c>
      <c r="B63" s="95"/>
      <c r="C63" s="95"/>
      <c r="D63" s="95"/>
      <c r="E63" s="95"/>
      <c r="F63" s="95"/>
      <c r="G63" s="95"/>
      <c r="I63" s="65"/>
      <c r="J63" s="66"/>
      <c r="K63" s="66"/>
      <c r="L63" s="66"/>
      <c r="M63" s="66"/>
      <c r="N63" s="66"/>
    </row>
    <row r="64" spans="1:14" ht="96" customHeight="1">
      <c r="A64" s="22" t="s">
        <v>18</v>
      </c>
      <c r="B64" s="4" t="s">
        <v>1</v>
      </c>
      <c r="C64" s="4" t="s">
        <v>2</v>
      </c>
      <c r="D64" s="4" t="s">
        <v>3</v>
      </c>
      <c r="E64" s="4" t="s">
        <v>58</v>
      </c>
      <c r="F64" s="4" t="s">
        <v>59</v>
      </c>
      <c r="G64" s="4" t="s">
        <v>64</v>
      </c>
      <c r="I64" s="65"/>
      <c r="J64" s="66"/>
      <c r="K64" s="66"/>
      <c r="L64" s="66"/>
      <c r="M64" s="66"/>
      <c r="N64" s="66"/>
    </row>
    <row r="65" spans="1:14" ht="27.75">
      <c r="A65" s="18" t="s">
        <v>65</v>
      </c>
      <c r="B65" s="6">
        <v>2285</v>
      </c>
      <c r="C65" s="6">
        <v>2252</v>
      </c>
      <c r="D65" s="26">
        <f>B65+C65</f>
        <v>4537</v>
      </c>
      <c r="E65" s="2">
        <f>B65/D65</f>
        <v>0.50363676438175009</v>
      </c>
      <c r="F65" s="2">
        <f>C65/D65</f>
        <v>0.49636323561824996</v>
      </c>
      <c r="G65" s="1">
        <f>D65/$D$68</f>
        <v>0.1934507312497335</v>
      </c>
      <c r="I65" s="65"/>
      <c r="J65" s="66"/>
      <c r="K65" s="66"/>
      <c r="L65" s="66"/>
      <c r="M65" s="66"/>
      <c r="N65" s="66"/>
    </row>
    <row r="66" spans="1:14" ht="27.75">
      <c r="A66" s="18" t="s">
        <v>66</v>
      </c>
      <c r="B66" s="6">
        <v>9876</v>
      </c>
      <c r="C66" s="6">
        <v>7233</v>
      </c>
      <c r="D66" s="26">
        <f t="shared" ref="D66:D67" si="27">B66+C66</f>
        <v>17109</v>
      </c>
      <c r="E66" s="2">
        <f>B66/D66</f>
        <v>0.57724004909696647</v>
      </c>
      <c r="F66" s="2">
        <f>C66/D66</f>
        <v>0.42275995090303348</v>
      </c>
      <c r="G66" s="1">
        <f>D66/$D$68</f>
        <v>0.72950155630409752</v>
      </c>
      <c r="I66" s="65"/>
      <c r="J66" s="66"/>
      <c r="K66" s="66"/>
      <c r="L66" s="66"/>
      <c r="M66" s="66"/>
      <c r="N66" s="66"/>
    </row>
    <row r="67" spans="1:14" ht="27.75">
      <c r="A67" s="18" t="s">
        <v>67</v>
      </c>
      <c r="B67" s="6">
        <v>1152</v>
      </c>
      <c r="C67" s="6">
        <v>655</v>
      </c>
      <c r="D67" s="26">
        <f t="shared" si="27"/>
        <v>1807</v>
      </c>
      <c r="E67" s="2">
        <f>B67/D67</f>
        <v>0.63752075262866625</v>
      </c>
      <c r="F67" s="2">
        <f>C67/D67</f>
        <v>0.36247924737133369</v>
      </c>
      <c r="G67" s="1">
        <f>D67/$D$68</f>
        <v>7.7047712446168939E-2</v>
      </c>
      <c r="I67" s="65"/>
      <c r="J67" s="66"/>
      <c r="K67" s="66"/>
      <c r="L67" s="66"/>
      <c r="M67" s="66"/>
      <c r="N67" s="66"/>
    </row>
    <row r="68" spans="1:14" ht="27.75">
      <c r="A68" s="22" t="s">
        <v>68</v>
      </c>
      <c r="B68" s="4">
        <f>SUM(B65:B67)</f>
        <v>13313</v>
      </c>
      <c r="C68" s="4">
        <f>SUM(C65:C67)</f>
        <v>10140</v>
      </c>
      <c r="D68" s="27">
        <f>SUM(D65:D67)</f>
        <v>23453</v>
      </c>
      <c r="E68" s="1">
        <f>B68/D68</f>
        <v>0.56764593015818876</v>
      </c>
      <c r="F68" s="1">
        <f>C68/D68</f>
        <v>0.43235406984181129</v>
      </c>
      <c r="G68" s="1">
        <f>SUM(G65:G67)</f>
        <v>0.99999999999999989</v>
      </c>
      <c r="I68" s="65"/>
      <c r="J68" s="66"/>
      <c r="K68" s="66"/>
      <c r="L68" s="66"/>
      <c r="M68" s="66"/>
      <c r="N68" s="66"/>
    </row>
    <row r="69" spans="1:14" ht="30">
      <c r="A69" s="95" t="s">
        <v>69</v>
      </c>
      <c r="B69" s="95"/>
      <c r="C69" s="95"/>
      <c r="D69" s="95"/>
      <c r="E69" s="95"/>
      <c r="F69" s="95"/>
      <c r="G69" s="95"/>
      <c r="I69" s="65"/>
      <c r="J69" s="66"/>
      <c r="K69" s="66"/>
      <c r="L69" s="66"/>
      <c r="M69" s="66"/>
      <c r="N69" s="66"/>
    </row>
    <row r="70" spans="1:14" ht="100.5" customHeight="1">
      <c r="A70" s="22" t="s">
        <v>0</v>
      </c>
      <c r="B70" s="4" t="s">
        <v>1</v>
      </c>
      <c r="C70" s="4" t="s">
        <v>2</v>
      </c>
      <c r="D70" s="4" t="s">
        <v>3</v>
      </c>
      <c r="E70" s="4" t="s">
        <v>58</v>
      </c>
      <c r="F70" s="4" t="s">
        <v>59</v>
      </c>
      <c r="G70" s="4" t="s">
        <v>70</v>
      </c>
      <c r="I70" s="65"/>
      <c r="J70" s="66"/>
      <c r="K70" s="66"/>
      <c r="L70" s="66"/>
      <c r="M70" s="66"/>
      <c r="N70" s="66"/>
    </row>
    <row r="71" spans="1:14" ht="27.75">
      <c r="A71" s="70" t="s">
        <v>136</v>
      </c>
      <c r="B71" s="68">
        <v>22</v>
      </c>
      <c r="C71" s="68">
        <v>1</v>
      </c>
      <c r="D71" s="6">
        <f>B71+C71</f>
        <v>23</v>
      </c>
      <c r="E71" s="2">
        <f>B71/D71</f>
        <v>0.95652173913043481</v>
      </c>
      <c r="F71" s="2">
        <f>C71/D71</f>
        <v>4.3478260869565216E-2</v>
      </c>
      <c r="G71" s="1">
        <f>D71/$D$79</f>
        <v>5.0694291381970461E-3</v>
      </c>
      <c r="I71" s="65"/>
      <c r="J71" s="66"/>
      <c r="K71" s="66"/>
      <c r="L71" s="66"/>
      <c r="M71" s="66"/>
      <c r="N71" s="66"/>
    </row>
    <row r="72" spans="1:14" ht="27.75">
      <c r="A72" s="70" t="s">
        <v>105</v>
      </c>
      <c r="B72" s="68">
        <v>25</v>
      </c>
      <c r="C72" s="68">
        <v>4</v>
      </c>
      <c r="D72" s="6">
        <f t="shared" ref="D72:D74" si="28">B72+C72</f>
        <v>29</v>
      </c>
      <c r="E72" s="2">
        <f t="shared" ref="E72:E74" si="29">B72/D72</f>
        <v>0.86206896551724133</v>
      </c>
      <c r="F72" s="2">
        <f t="shared" ref="F72:F74" si="30">C72/D72</f>
        <v>0.13793103448275862</v>
      </c>
      <c r="G72" s="1">
        <f t="shared" ref="G72:G74" si="31">D72/$D$79</f>
        <v>6.3918889133788848E-3</v>
      </c>
      <c r="I72" s="65"/>
      <c r="J72" s="66"/>
      <c r="K72" s="66"/>
      <c r="L72" s="66"/>
      <c r="M72" s="66"/>
      <c r="N72" s="66"/>
    </row>
    <row r="73" spans="1:14" ht="27.75">
      <c r="A73" s="70" t="s">
        <v>76</v>
      </c>
      <c r="B73" s="68">
        <v>0</v>
      </c>
      <c r="C73" s="68">
        <v>2</v>
      </c>
      <c r="D73" s="6">
        <f t="shared" si="28"/>
        <v>2</v>
      </c>
      <c r="E73" s="2">
        <f t="shared" si="29"/>
        <v>0</v>
      </c>
      <c r="F73" s="2">
        <f t="shared" si="30"/>
        <v>1</v>
      </c>
      <c r="G73" s="1">
        <f t="shared" si="31"/>
        <v>4.4081992506061276E-4</v>
      </c>
      <c r="I73" s="65"/>
      <c r="J73" s="66"/>
      <c r="K73" s="66"/>
      <c r="L73" s="66"/>
      <c r="M73" s="66"/>
      <c r="N73" s="66"/>
    </row>
    <row r="74" spans="1:14" ht="27.75">
      <c r="A74" s="70" t="s">
        <v>16</v>
      </c>
      <c r="B74" s="68">
        <v>29</v>
      </c>
      <c r="C74" s="68">
        <v>14</v>
      </c>
      <c r="D74" s="6">
        <f t="shared" si="28"/>
        <v>43</v>
      </c>
      <c r="E74" s="2">
        <f t="shared" si="29"/>
        <v>0.67441860465116277</v>
      </c>
      <c r="F74" s="2">
        <f t="shared" si="30"/>
        <v>0.32558139534883723</v>
      </c>
      <c r="G74" s="1">
        <f t="shared" si="31"/>
        <v>9.4776283888031738E-3</v>
      </c>
      <c r="I74" s="65"/>
      <c r="J74" s="66"/>
      <c r="K74" s="66"/>
      <c r="L74" s="66"/>
      <c r="M74" s="66"/>
      <c r="N74" s="66"/>
    </row>
    <row r="75" spans="1:14" ht="27.75">
      <c r="A75" s="29" t="s">
        <v>20</v>
      </c>
      <c r="B75" s="6">
        <v>66</v>
      </c>
      <c r="C75" s="6">
        <v>121</v>
      </c>
      <c r="D75" s="6">
        <f>B75+C75</f>
        <v>187</v>
      </c>
      <c r="E75" s="2">
        <f>B75/D75</f>
        <v>0.35294117647058826</v>
      </c>
      <c r="F75" s="2">
        <f>C75/D75</f>
        <v>0.6470588235294118</v>
      </c>
      <c r="G75" s="1">
        <f>D75/$D$79</f>
        <v>4.1216662993167293E-2</v>
      </c>
      <c r="I75" s="65"/>
      <c r="J75" s="66"/>
      <c r="K75" s="66"/>
      <c r="L75" s="66"/>
      <c r="M75" s="66"/>
      <c r="N75" s="66"/>
    </row>
    <row r="76" spans="1:14" ht="27.75">
      <c r="A76" s="30" t="s">
        <v>17</v>
      </c>
      <c r="B76" s="6">
        <v>2057</v>
      </c>
      <c r="C76" s="6">
        <v>2097</v>
      </c>
      <c r="D76" s="6">
        <f t="shared" ref="D76:D78" si="32">B76+C76</f>
        <v>4154</v>
      </c>
      <c r="E76" s="2">
        <f t="shared" ref="E76:E78" si="33">B76/D76</f>
        <v>0.49518536350505538</v>
      </c>
      <c r="F76" s="2">
        <f t="shared" ref="F76:F78" si="34">C76/D76</f>
        <v>0.50481463649494462</v>
      </c>
      <c r="G76" s="1">
        <f>D76/$D$79</f>
        <v>0.91558298435089269</v>
      </c>
      <c r="I76" s="65"/>
      <c r="J76" s="66"/>
      <c r="K76" s="66"/>
      <c r="L76" s="66"/>
      <c r="M76" s="66"/>
      <c r="N76" s="66"/>
    </row>
    <row r="77" spans="1:14" ht="27.75">
      <c r="A77" s="31" t="s">
        <v>57</v>
      </c>
      <c r="B77" s="18">
        <v>86</v>
      </c>
      <c r="C77" s="18">
        <v>11</v>
      </c>
      <c r="D77" s="6">
        <f t="shared" si="32"/>
        <v>97</v>
      </c>
      <c r="E77" s="2">
        <f t="shared" si="33"/>
        <v>0.88659793814432986</v>
      </c>
      <c r="F77" s="2">
        <f t="shared" si="34"/>
        <v>0.1134020618556701</v>
      </c>
      <c r="G77" s="1">
        <f>D77/$D$79</f>
        <v>2.1379766365439718E-2</v>
      </c>
      <c r="I77" s="65"/>
      <c r="J77" s="66"/>
      <c r="K77" s="66"/>
      <c r="L77" s="66"/>
      <c r="M77" s="66"/>
      <c r="N77" s="66"/>
    </row>
    <row r="78" spans="1:14" ht="27.75">
      <c r="A78" s="30" t="s">
        <v>109</v>
      </c>
      <c r="B78" s="60">
        <v>0</v>
      </c>
      <c r="C78" s="60">
        <v>2</v>
      </c>
      <c r="D78" s="6">
        <f t="shared" si="32"/>
        <v>2</v>
      </c>
      <c r="E78" s="2">
        <f t="shared" si="33"/>
        <v>0</v>
      </c>
      <c r="F78" s="2">
        <f t="shared" si="34"/>
        <v>1</v>
      </c>
      <c r="G78" s="1">
        <f>D78/$D$79</f>
        <v>4.4081992506061276E-4</v>
      </c>
      <c r="I78" s="65"/>
      <c r="J78" s="66"/>
      <c r="K78" s="66"/>
      <c r="L78" s="66"/>
      <c r="M78" s="66"/>
      <c r="N78" s="66"/>
    </row>
    <row r="79" spans="1:14" ht="27.75">
      <c r="A79" s="22" t="s">
        <v>110</v>
      </c>
      <c r="B79" s="27">
        <f>SUM(B71:B78)</f>
        <v>2285</v>
      </c>
      <c r="C79" s="27">
        <f>SUM(C71:C78)</f>
        <v>2252</v>
      </c>
      <c r="D79" s="27">
        <f>SUM(D71:D78)</f>
        <v>4537</v>
      </c>
      <c r="E79" s="1">
        <f>B79/D79</f>
        <v>0.50363676438175009</v>
      </c>
      <c r="F79" s="1">
        <f>C79/D79</f>
        <v>0.49636323561824996</v>
      </c>
      <c r="G79" s="20">
        <f>SUM(G75:G78)</f>
        <v>0.9786202336345603</v>
      </c>
      <c r="I79" s="66"/>
      <c r="J79" s="66"/>
      <c r="K79" s="66"/>
      <c r="L79" s="66"/>
      <c r="M79" s="66"/>
      <c r="N79" s="66"/>
    </row>
    <row r="80" spans="1:14" ht="61.5" customHeight="1">
      <c r="A80" s="95" t="s">
        <v>96</v>
      </c>
      <c r="B80" s="95"/>
      <c r="C80" s="95"/>
      <c r="D80" s="95"/>
      <c r="E80" s="95"/>
      <c r="F80" s="95"/>
      <c r="G80" s="95"/>
      <c r="I80" s="67"/>
      <c r="J80" s="65"/>
      <c r="K80" s="65"/>
      <c r="L80" s="66"/>
      <c r="M80" s="66"/>
      <c r="N80" s="66"/>
    </row>
    <row r="81" spans="1:14" ht="87.75" customHeight="1">
      <c r="A81" s="22" t="s">
        <v>0</v>
      </c>
      <c r="B81" s="4" t="s">
        <v>1</v>
      </c>
      <c r="C81" s="4" t="s">
        <v>2</v>
      </c>
      <c r="D81" s="4" t="s">
        <v>3</v>
      </c>
      <c r="E81" s="4" t="s">
        <v>58</v>
      </c>
      <c r="F81" s="4" t="s">
        <v>59</v>
      </c>
      <c r="G81" s="4" t="s">
        <v>73</v>
      </c>
      <c r="I81" s="67"/>
      <c r="J81" s="66"/>
      <c r="K81" s="66"/>
      <c r="L81" s="66"/>
      <c r="M81" s="66"/>
      <c r="N81" s="66"/>
    </row>
    <row r="82" spans="1:14" ht="27.75">
      <c r="A82" s="7" t="s">
        <v>4</v>
      </c>
      <c r="B82" s="6">
        <v>1905</v>
      </c>
      <c r="C82" s="6">
        <v>979</v>
      </c>
      <c r="D82" s="6">
        <f>B82+C82</f>
        <v>2884</v>
      </c>
      <c r="E82" s="2">
        <f>B82/D82</f>
        <v>0.66054091539528437</v>
      </c>
      <c r="F82" s="2">
        <f>C82/D82</f>
        <v>0.33945908460471569</v>
      </c>
      <c r="G82" s="1">
        <f>D82/$D$113</f>
        <v>0.16856625168040212</v>
      </c>
      <c r="I82" s="67"/>
      <c r="J82" s="66"/>
      <c r="K82" s="66"/>
      <c r="L82" s="66"/>
      <c r="M82" s="66"/>
      <c r="N82" s="66"/>
    </row>
    <row r="83" spans="1:14" ht="27.75">
      <c r="A83" s="7" t="s">
        <v>47</v>
      </c>
      <c r="B83" s="6">
        <v>557</v>
      </c>
      <c r="C83" s="6">
        <v>347</v>
      </c>
      <c r="D83" s="6">
        <f t="shared" ref="D83:D112" si="35">B83+C83</f>
        <v>904</v>
      </c>
      <c r="E83" s="2">
        <f t="shared" ref="E83:E110" si="36">B83/D83</f>
        <v>0.61615044247787609</v>
      </c>
      <c r="F83" s="2">
        <f t="shared" ref="F83:F110" si="37">C83/D83</f>
        <v>0.38384955752212391</v>
      </c>
      <c r="G83" s="1">
        <f t="shared" ref="G83:G112" si="38">D83/$D$113</f>
        <v>5.2837687766672511E-2</v>
      </c>
      <c r="I83" s="67"/>
      <c r="J83" s="66"/>
      <c r="K83" s="66"/>
      <c r="L83" s="66"/>
      <c r="M83" s="66"/>
      <c r="N83" s="66"/>
    </row>
    <row r="84" spans="1:14" ht="27.75">
      <c r="A84" s="7" t="s">
        <v>5</v>
      </c>
      <c r="B84" s="6">
        <v>129</v>
      </c>
      <c r="C84" s="6">
        <v>275</v>
      </c>
      <c r="D84" s="6">
        <f t="shared" si="35"/>
        <v>404</v>
      </c>
      <c r="E84" s="2">
        <f t="shared" si="36"/>
        <v>0.31930693069306931</v>
      </c>
      <c r="F84" s="2">
        <f t="shared" si="37"/>
        <v>0.68069306930693074</v>
      </c>
      <c r="G84" s="1">
        <f t="shared" si="38"/>
        <v>2.3613302939973112E-2</v>
      </c>
      <c r="I84" s="67"/>
      <c r="J84" s="66"/>
      <c r="K84" s="66"/>
      <c r="L84" s="66"/>
      <c r="M84" s="66"/>
      <c r="N84" s="66"/>
    </row>
    <row r="85" spans="1:14" ht="27.75">
      <c r="A85" s="7" t="s">
        <v>74</v>
      </c>
      <c r="B85" s="6">
        <v>768</v>
      </c>
      <c r="C85" s="6">
        <v>491</v>
      </c>
      <c r="D85" s="6">
        <f t="shared" si="35"/>
        <v>1259</v>
      </c>
      <c r="E85" s="2">
        <f t="shared" si="36"/>
        <v>0.61000794281175541</v>
      </c>
      <c r="F85" s="2">
        <f t="shared" si="37"/>
        <v>0.38999205718824465</v>
      </c>
      <c r="G85" s="1">
        <f t="shared" si="38"/>
        <v>7.3587000993629081E-2</v>
      </c>
      <c r="I85" s="67"/>
      <c r="J85" s="66"/>
      <c r="K85" s="66"/>
      <c r="L85" s="66"/>
      <c r="M85" s="66"/>
      <c r="N85" s="66"/>
    </row>
    <row r="86" spans="1:14" ht="27.75">
      <c r="A86" s="57" t="s">
        <v>6</v>
      </c>
      <c r="B86" s="6">
        <v>207</v>
      </c>
      <c r="C86" s="6">
        <v>334</v>
      </c>
      <c r="D86" s="6">
        <f t="shared" si="35"/>
        <v>541</v>
      </c>
      <c r="E86" s="2">
        <f t="shared" si="36"/>
        <v>0.38262476894639558</v>
      </c>
      <c r="F86" s="2">
        <f t="shared" si="37"/>
        <v>0.61737523105360448</v>
      </c>
      <c r="G86" s="1">
        <f t="shared" si="38"/>
        <v>3.1620784382488748E-2</v>
      </c>
      <c r="I86" s="67"/>
      <c r="J86" s="66"/>
      <c r="K86" s="66"/>
      <c r="L86" s="66"/>
      <c r="M86" s="66"/>
      <c r="N86" s="66"/>
    </row>
    <row r="87" spans="1:14" ht="27.75">
      <c r="A87" s="57" t="s">
        <v>105</v>
      </c>
      <c r="B87" s="6">
        <v>776</v>
      </c>
      <c r="C87" s="6">
        <v>263</v>
      </c>
      <c r="D87" s="6">
        <f t="shared" si="35"/>
        <v>1039</v>
      </c>
      <c r="E87" s="2">
        <f t="shared" si="36"/>
        <v>0.74687199230028878</v>
      </c>
      <c r="F87" s="2">
        <f t="shared" si="37"/>
        <v>0.25312800769971128</v>
      </c>
      <c r="G87" s="1">
        <f t="shared" si="38"/>
        <v>6.0728271669881352E-2</v>
      </c>
      <c r="I87" s="67"/>
      <c r="J87" s="66"/>
      <c r="K87" s="66"/>
      <c r="L87" s="66"/>
      <c r="M87" s="66"/>
      <c r="N87" s="66"/>
    </row>
    <row r="88" spans="1:14" ht="27.75">
      <c r="A88" s="57" t="s">
        <v>114</v>
      </c>
      <c r="B88" s="6">
        <v>215</v>
      </c>
      <c r="C88" s="6">
        <v>97</v>
      </c>
      <c r="D88" s="6">
        <f t="shared" si="35"/>
        <v>312</v>
      </c>
      <c r="E88" s="2">
        <f t="shared" si="36"/>
        <v>0.6891025641025641</v>
      </c>
      <c r="F88" s="2">
        <f t="shared" si="37"/>
        <v>0.3108974358974359</v>
      </c>
      <c r="G88" s="1">
        <f t="shared" si="38"/>
        <v>1.8236016131860423E-2</v>
      </c>
      <c r="I88" s="48"/>
    </row>
    <row r="89" spans="1:14" ht="27.75">
      <c r="A89" s="7" t="s">
        <v>41</v>
      </c>
      <c r="B89" s="28">
        <v>76</v>
      </c>
      <c r="C89" s="28">
        <v>46</v>
      </c>
      <c r="D89" s="6">
        <f t="shared" si="35"/>
        <v>122</v>
      </c>
      <c r="E89" s="2">
        <f t="shared" si="36"/>
        <v>0.62295081967213117</v>
      </c>
      <c r="F89" s="2">
        <f t="shared" si="37"/>
        <v>0.37704918032786883</v>
      </c>
      <c r="G89" s="1">
        <f t="shared" si="38"/>
        <v>7.1307498977146531E-3</v>
      </c>
      <c r="I89" s="48"/>
    </row>
    <row r="90" spans="1:14" ht="27.75">
      <c r="A90" s="7" t="s">
        <v>76</v>
      </c>
      <c r="B90" s="28">
        <v>68</v>
      </c>
      <c r="C90" s="28">
        <v>30</v>
      </c>
      <c r="D90" s="6">
        <f t="shared" ref="D90" si="39">B90+C90</f>
        <v>98</v>
      </c>
      <c r="E90" s="2">
        <f t="shared" ref="E90" si="40">B90/D90</f>
        <v>0.69387755102040816</v>
      </c>
      <c r="F90" s="2">
        <f t="shared" ref="F90" si="41">C90/D90</f>
        <v>0.30612244897959184</v>
      </c>
      <c r="G90" s="1">
        <f t="shared" ref="G90" si="42">D90/$D$113</f>
        <v>5.7279794260330823E-3</v>
      </c>
      <c r="I90" s="48"/>
    </row>
    <row r="91" spans="1:14" ht="27.75">
      <c r="A91" s="57" t="s">
        <v>52</v>
      </c>
      <c r="B91" s="6">
        <v>892</v>
      </c>
      <c r="C91" s="6">
        <v>608</v>
      </c>
      <c r="D91" s="6">
        <f t="shared" si="35"/>
        <v>1500</v>
      </c>
      <c r="E91" s="2">
        <f t="shared" si="36"/>
        <v>0.59466666666666668</v>
      </c>
      <c r="F91" s="2">
        <f t="shared" si="37"/>
        <v>0.40533333333333332</v>
      </c>
      <c r="G91" s="1">
        <f t="shared" si="38"/>
        <v>8.76731544800982E-2</v>
      </c>
      <c r="I91" s="48"/>
    </row>
    <row r="92" spans="1:14" ht="27.75">
      <c r="A92" s="7" t="s">
        <v>8</v>
      </c>
      <c r="B92" s="6">
        <v>143</v>
      </c>
      <c r="C92" s="6">
        <v>19</v>
      </c>
      <c r="D92" s="6">
        <f t="shared" si="35"/>
        <v>162</v>
      </c>
      <c r="E92" s="2">
        <f t="shared" si="36"/>
        <v>0.88271604938271608</v>
      </c>
      <c r="F92" s="2">
        <f t="shared" si="37"/>
        <v>0.11728395061728394</v>
      </c>
      <c r="G92" s="1">
        <f t="shared" si="38"/>
        <v>9.4687006838506046E-3</v>
      </c>
      <c r="I92" s="48"/>
    </row>
    <row r="93" spans="1:14" ht="27.75">
      <c r="A93" s="57" t="s">
        <v>53</v>
      </c>
      <c r="B93" s="6">
        <v>530</v>
      </c>
      <c r="C93" s="6">
        <v>603</v>
      </c>
      <c r="D93" s="6">
        <f t="shared" si="35"/>
        <v>1133</v>
      </c>
      <c r="E93" s="2">
        <f t="shared" si="36"/>
        <v>0.46778464254192409</v>
      </c>
      <c r="F93" s="2">
        <f t="shared" si="37"/>
        <v>0.53221535745807591</v>
      </c>
      <c r="G93" s="1">
        <f t="shared" si="38"/>
        <v>6.622245601730084E-2</v>
      </c>
      <c r="I93" s="48"/>
    </row>
    <row r="94" spans="1:14" ht="27.75">
      <c r="A94" s="57" t="s">
        <v>7</v>
      </c>
      <c r="B94" s="6">
        <v>564</v>
      </c>
      <c r="C94" s="6">
        <v>273</v>
      </c>
      <c r="D94" s="6">
        <f t="shared" si="35"/>
        <v>837</v>
      </c>
      <c r="E94" s="2">
        <f t="shared" si="36"/>
        <v>0.6738351254480287</v>
      </c>
      <c r="F94" s="2">
        <f t="shared" si="37"/>
        <v>0.32616487455197135</v>
      </c>
      <c r="G94" s="1">
        <f t="shared" si="38"/>
        <v>4.8921620199894794E-2</v>
      </c>
      <c r="I94" s="48"/>
    </row>
    <row r="95" spans="1:14" ht="27.75">
      <c r="A95" s="57" t="s">
        <v>20</v>
      </c>
      <c r="B95" s="6">
        <v>1121</v>
      </c>
      <c r="C95" s="6">
        <v>1253</v>
      </c>
      <c r="D95" s="6">
        <f t="shared" si="35"/>
        <v>2374</v>
      </c>
      <c r="E95" s="2">
        <f t="shared" si="36"/>
        <v>0.47219882055602358</v>
      </c>
      <c r="F95" s="2">
        <f t="shared" si="37"/>
        <v>0.52780117944397642</v>
      </c>
      <c r="G95" s="1">
        <f t="shared" si="38"/>
        <v>0.13875737915716874</v>
      </c>
      <c r="I95" s="48"/>
    </row>
    <row r="96" spans="1:14" ht="27.75">
      <c r="A96" s="57" t="s">
        <v>103</v>
      </c>
      <c r="B96" s="6">
        <v>39</v>
      </c>
      <c r="C96" s="6">
        <v>78</v>
      </c>
      <c r="D96" s="6">
        <f t="shared" si="35"/>
        <v>117</v>
      </c>
      <c r="E96" s="2">
        <f t="shared" si="36"/>
        <v>0.33333333333333331</v>
      </c>
      <c r="F96" s="2">
        <f t="shared" si="37"/>
        <v>0.66666666666666663</v>
      </c>
      <c r="G96" s="1">
        <f t="shared" si="38"/>
        <v>6.8385060494476589E-3</v>
      </c>
      <c r="I96" s="48"/>
    </row>
    <row r="97" spans="1:10" ht="27.75">
      <c r="A97" s="57" t="s">
        <v>77</v>
      </c>
      <c r="B97" s="6">
        <v>186</v>
      </c>
      <c r="C97" s="6">
        <v>598</v>
      </c>
      <c r="D97" s="6">
        <f t="shared" si="35"/>
        <v>784</v>
      </c>
      <c r="E97" s="2">
        <f t="shared" si="36"/>
        <v>0.23724489795918369</v>
      </c>
      <c r="F97" s="2">
        <f t="shared" si="37"/>
        <v>0.76275510204081631</v>
      </c>
      <c r="G97" s="1">
        <f t="shared" si="38"/>
        <v>4.5823835408264658E-2</v>
      </c>
      <c r="I97" s="48"/>
    </row>
    <row r="98" spans="1:10" ht="27.75">
      <c r="A98" s="57" t="s">
        <v>11</v>
      </c>
      <c r="B98" s="28">
        <v>554</v>
      </c>
      <c r="C98" s="28">
        <v>227</v>
      </c>
      <c r="D98" s="6">
        <f t="shared" si="35"/>
        <v>781</v>
      </c>
      <c r="E98" s="2">
        <f t="shared" si="36"/>
        <v>0.70934699103713184</v>
      </c>
      <c r="F98" s="2">
        <f t="shared" si="37"/>
        <v>0.29065300896286811</v>
      </c>
      <c r="G98" s="1">
        <f t="shared" si="38"/>
        <v>4.5648489099304461E-2</v>
      </c>
      <c r="I98" s="48"/>
    </row>
    <row r="99" spans="1:10" ht="27.75">
      <c r="A99" s="57" t="s">
        <v>13</v>
      </c>
      <c r="B99" s="6">
        <v>219</v>
      </c>
      <c r="C99" s="6">
        <v>99</v>
      </c>
      <c r="D99" s="6">
        <f t="shared" si="35"/>
        <v>318</v>
      </c>
      <c r="E99" s="2">
        <f t="shared" si="36"/>
        <v>0.68867924528301883</v>
      </c>
      <c r="F99" s="2">
        <f t="shared" si="37"/>
        <v>0.31132075471698112</v>
      </c>
      <c r="G99" s="1">
        <f t="shared" si="38"/>
        <v>1.8586708749780818E-2</v>
      </c>
      <c r="I99" s="48"/>
    </row>
    <row r="100" spans="1:10" ht="27.75">
      <c r="A100" s="57" t="s">
        <v>28</v>
      </c>
      <c r="B100" s="6">
        <v>128</v>
      </c>
      <c r="C100" s="6">
        <v>64</v>
      </c>
      <c r="D100" s="6">
        <f t="shared" si="35"/>
        <v>192</v>
      </c>
      <c r="E100" s="2">
        <f t="shared" si="36"/>
        <v>0.66666666666666663</v>
      </c>
      <c r="F100" s="2">
        <f t="shared" si="37"/>
        <v>0.33333333333333331</v>
      </c>
      <c r="G100" s="1">
        <f t="shared" si="38"/>
        <v>1.122216377345257E-2</v>
      </c>
      <c r="I100" s="48"/>
    </row>
    <row r="101" spans="1:10" ht="27.75">
      <c r="A101" s="57" t="s">
        <v>14</v>
      </c>
      <c r="B101" s="6">
        <v>62</v>
      </c>
      <c r="C101" s="6">
        <v>87</v>
      </c>
      <c r="D101" s="6">
        <f t="shared" si="35"/>
        <v>149</v>
      </c>
      <c r="E101" s="2">
        <f t="shared" si="36"/>
        <v>0.41610738255033558</v>
      </c>
      <c r="F101" s="2">
        <f t="shared" si="37"/>
        <v>0.58389261744966447</v>
      </c>
      <c r="G101" s="1">
        <f t="shared" si="38"/>
        <v>8.7088666783564205E-3</v>
      </c>
      <c r="I101" s="48"/>
    </row>
    <row r="102" spans="1:10" ht="27.75">
      <c r="A102" s="57" t="s">
        <v>10</v>
      </c>
      <c r="B102" s="28">
        <v>23</v>
      </c>
      <c r="C102" s="28">
        <v>23</v>
      </c>
      <c r="D102" s="6">
        <f t="shared" si="35"/>
        <v>46</v>
      </c>
      <c r="E102" s="2">
        <f t="shared" si="36"/>
        <v>0.5</v>
      </c>
      <c r="F102" s="2">
        <f t="shared" si="37"/>
        <v>0.5</v>
      </c>
      <c r="G102" s="1">
        <f t="shared" si="38"/>
        <v>2.6886434040563445E-3</v>
      </c>
      <c r="I102" s="48"/>
    </row>
    <row r="103" spans="1:10" ht="27.75">
      <c r="A103" s="57" t="s">
        <v>21</v>
      </c>
      <c r="B103" s="28">
        <v>12</v>
      </c>
      <c r="C103" s="28">
        <v>12</v>
      </c>
      <c r="D103" s="6">
        <f t="shared" si="35"/>
        <v>24</v>
      </c>
      <c r="E103" s="2">
        <f t="shared" si="36"/>
        <v>0.5</v>
      </c>
      <c r="F103" s="2">
        <f t="shared" si="37"/>
        <v>0.5</v>
      </c>
      <c r="G103" s="1">
        <f t="shared" si="38"/>
        <v>1.4027704716815712E-3</v>
      </c>
      <c r="I103" s="48"/>
    </row>
    <row r="104" spans="1:10" ht="27.75">
      <c r="A104" s="57" t="s">
        <v>37</v>
      </c>
      <c r="B104" s="28">
        <v>28</v>
      </c>
      <c r="C104" s="28">
        <v>16</v>
      </c>
      <c r="D104" s="6">
        <f t="shared" ref="D104" si="43">B104+C104</f>
        <v>44</v>
      </c>
      <c r="E104" s="2">
        <f t="shared" ref="E104" si="44">B104/D104</f>
        <v>0.63636363636363635</v>
      </c>
      <c r="F104" s="2">
        <f t="shared" ref="F104" si="45">C104/D104</f>
        <v>0.36363636363636365</v>
      </c>
      <c r="G104" s="1">
        <f t="shared" ref="G104" si="46">D104/$D$113</f>
        <v>2.571745864749547E-3</v>
      </c>
      <c r="I104" s="48"/>
    </row>
    <row r="105" spans="1:10" ht="27.75">
      <c r="A105" s="18" t="s">
        <v>57</v>
      </c>
      <c r="B105" s="6">
        <v>124</v>
      </c>
      <c r="C105" s="6">
        <v>44</v>
      </c>
      <c r="D105" s="6">
        <f t="shared" si="35"/>
        <v>168</v>
      </c>
      <c r="E105" s="2">
        <f t="shared" si="36"/>
        <v>0.73809523809523814</v>
      </c>
      <c r="F105" s="2">
        <f t="shared" si="37"/>
        <v>0.26190476190476192</v>
      </c>
      <c r="G105" s="1">
        <f t="shared" si="38"/>
        <v>9.819393301770998E-3</v>
      </c>
      <c r="I105" s="48"/>
    </row>
    <row r="106" spans="1:10" ht="27.75">
      <c r="A106" s="18" t="s">
        <v>71</v>
      </c>
      <c r="B106" s="6">
        <v>158</v>
      </c>
      <c r="C106" s="6">
        <v>31</v>
      </c>
      <c r="D106" s="6">
        <f t="shared" si="35"/>
        <v>189</v>
      </c>
      <c r="E106" s="2">
        <f t="shared" si="36"/>
        <v>0.83597883597883593</v>
      </c>
      <c r="F106" s="2">
        <f t="shared" si="37"/>
        <v>0.16402116402116401</v>
      </c>
      <c r="G106" s="1">
        <f t="shared" si="38"/>
        <v>1.1046817464492372E-2</v>
      </c>
      <c r="I106" s="48"/>
    </row>
    <row r="107" spans="1:10" ht="27.75">
      <c r="A107" s="18" t="s">
        <v>38</v>
      </c>
      <c r="B107" s="6">
        <v>84</v>
      </c>
      <c r="C107" s="6">
        <v>61</v>
      </c>
      <c r="D107" s="6">
        <f t="shared" si="35"/>
        <v>145</v>
      </c>
      <c r="E107" s="2">
        <f t="shared" si="36"/>
        <v>0.57931034482758625</v>
      </c>
      <c r="F107" s="2">
        <f t="shared" si="37"/>
        <v>0.4206896551724138</v>
      </c>
      <c r="G107" s="1">
        <f t="shared" si="38"/>
        <v>8.4750715997428255E-3</v>
      </c>
      <c r="I107" s="48"/>
    </row>
    <row r="108" spans="1:10" ht="27.75">
      <c r="A108" s="18" t="s">
        <v>56</v>
      </c>
      <c r="B108" s="6">
        <v>74</v>
      </c>
      <c r="C108" s="6">
        <v>35</v>
      </c>
      <c r="D108" s="6">
        <f t="shared" si="35"/>
        <v>109</v>
      </c>
      <c r="E108" s="2">
        <f t="shared" si="36"/>
        <v>0.67889908256880738</v>
      </c>
      <c r="F108" s="2">
        <f t="shared" si="37"/>
        <v>0.32110091743119268</v>
      </c>
      <c r="G108" s="1">
        <f t="shared" si="38"/>
        <v>6.3709158922204689E-3</v>
      </c>
    </row>
    <row r="109" spans="1:10" ht="27.75">
      <c r="A109" s="18" t="s">
        <v>72</v>
      </c>
      <c r="B109" s="6">
        <v>173</v>
      </c>
      <c r="C109" s="6">
        <v>182</v>
      </c>
      <c r="D109" s="6">
        <f t="shared" si="35"/>
        <v>355</v>
      </c>
      <c r="E109" s="2">
        <f t="shared" si="36"/>
        <v>0.48732394366197185</v>
      </c>
      <c r="F109" s="2">
        <f t="shared" si="37"/>
        <v>0.51267605633802815</v>
      </c>
      <c r="G109" s="1">
        <f t="shared" si="38"/>
        <v>2.0749313226956573E-2</v>
      </c>
    </row>
    <row r="110" spans="1:10" ht="27.75">
      <c r="A110" s="18" t="s">
        <v>108</v>
      </c>
      <c r="B110" s="6">
        <v>35</v>
      </c>
      <c r="C110" s="6">
        <v>17</v>
      </c>
      <c r="D110" s="6">
        <f t="shared" si="35"/>
        <v>52</v>
      </c>
      <c r="E110" s="2">
        <f t="shared" si="36"/>
        <v>0.67307692307692313</v>
      </c>
      <c r="F110" s="2">
        <f t="shared" si="37"/>
        <v>0.32692307692307693</v>
      </c>
      <c r="G110" s="1">
        <f t="shared" si="38"/>
        <v>3.0393360219767374E-3</v>
      </c>
    </row>
    <row r="111" spans="1:10" ht="27.75">
      <c r="A111" s="58" t="s">
        <v>39</v>
      </c>
      <c r="B111" s="53">
        <v>19</v>
      </c>
      <c r="C111" s="53">
        <v>35</v>
      </c>
      <c r="D111" s="6">
        <f t="shared" si="35"/>
        <v>54</v>
      </c>
      <c r="E111" s="2">
        <f t="shared" ref="E111:E112" si="47">B111/D111</f>
        <v>0.35185185185185186</v>
      </c>
      <c r="F111" s="2">
        <f t="shared" ref="F111:F112" si="48">C111/D111</f>
        <v>0.64814814814814814</v>
      </c>
      <c r="G111" s="1">
        <f t="shared" si="38"/>
        <v>3.1562335612835349E-3</v>
      </c>
      <c r="J111" s="43"/>
    </row>
    <row r="112" spans="1:10" ht="27.75">
      <c r="A112" s="58" t="s">
        <v>40</v>
      </c>
      <c r="B112" s="18">
        <v>7</v>
      </c>
      <c r="C112" s="18">
        <v>6</v>
      </c>
      <c r="D112" s="6">
        <f t="shared" si="35"/>
        <v>13</v>
      </c>
      <c r="E112" s="2">
        <f t="shared" si="47"/>
        <v>0.53846153846153844</v>
      </c>
      <c r="F112" s="2">
        <f t="shared" si="48"/>
        <v>0.46153846153846156</v>
      </c>
      <c r="G112" s="1">
        <f t="shared" si="38"/>
        <v>7.5983400549418435E-4</v>
      </c>
      <c r="J112" s="43"/>
    </row>
    <row r="113" spans="1:10" ht="27.75">
      <c r="A113" s="22" t="s">
        <v>111</v>
      </c>
      <c r="B113" s="27">
        <f>SUM(B82:B112)</f>
        <v>9876</v>
      </c>
      <c r="C113" s="27">
        <f>SUM(C82:C112)</f>
        <v>7233</v>
      </c>
      <c r="D113" s="27">
        <f>B113+C113</f>
        <v>17109</v>
      </c>
      <c r="E113" s="1">
        <f>B113/D113</f>
        <v>0.57724004909696647</v>
      </c>
      <c r="F113" s="1">
        <f>C113/D113</f>
        <v>0.42275995090303348</v>
      </c>
      <c r="G113" s="20">
        <f>SUM(G82:G112)</f>
        <v>1</v>
      </c>
      <c r="J113" s="43"/>
    </row>
    <row r="114" spans="1:10">
      <c r="J114" s="43"/>
    </row>
    <row r="115" spans="1:10" ht="30">
      <c r="A115" s="95" t="s">
        <v>78</v>
      </c>
      <c r="B115" s="95"/>
      <c r="C115" s="95"/>
      <c r="D115" s="95"/>
      <c r="E115" s="95"/>
      <c r="F115" s="95"/>
      <c r="G115" s="95"/>
      <c r="J115" s="43"/>
    </row>
    <row r="116" spans="1:10" ht="111" customHeight="1">
      <c r="A116" s="22" t="s">
        <v>0</v>
      </c>
      <c r="B116" s="4" t="s">
        <v>1</v>
      </c>
      <c r="C116" s="4" t="s">
        <v>2</v>
      </c>
      <c r="D116" s="4" t="s">
        <v>3</v>
      </c>
      <c r="E116" s="4" t="s">
        <v>58</v>
      </c>
      <c r="F116" s="4" t="s">
        <v>59</v>
      </c>
      <c r="G116" s="4" t="s">
        <v>79</v>
      </c>
      <c r="J116" s="43"/>
    </row>
    <row r="117" spans="1:10" ht="27.75">
      <c r="A117" s="6" t="s">
        <v>4</v>
      </c>
      <c r="B117" s="6">
        <v>33</v>
      </c>
      <c r="C117" s="6">
        <v>19</v>
      </c>
      <c r="D117" s="6">
        <f>B117+C117</f>
        <v>52</v>
      </c>
      <c r="E117" s="2">
        <f t="shared" ref="E117:E140" si="49">B117/D117</f>
        <v>0.63461538461538458</v>
      </c>
      <c r="F117" s="2">
        <f t="shared" ref="F117:F142" si="50">C117/D117</f>
        <v>0.36538461538461536</v>
      </c>
      <c r="G117" s="1">
        <f>D117/$D$143</f>
        <v>2.8776978417266189E-2</v>
      </c>
      <c r="J117" s="43"/>
    </row>
    <row r="118" spans="1:10" ht="27.75">
      <c r="A118" s="6" t="s">
        <v>47</v>
      </c>
      <c r="B118" s="6">
        <v>46</v>
      </c>
      <c r="C118" s="6">
        <v>15</v>
      </c>
      <c r="D118" s="6">
        <f t="shared" ref="D118:D140" si="51">B118+C118</f>
        <v>61</v>
      </c>
      <c r="E118" s="2">
        <f t="shared" si="49"/>
        <v>0.75409836065573765</v>
      </c>
      <c r="F118" s="2">
        <f t="shared" si="50"/>
        <v>0.24590163934426229</v>
      </c>
      <c r="G118" s="1">
        <f t="shared" ref="G118:G142" si="52">D118/$D$143</f>
        <v>3.3757609297177645E-2</v>
      </c>
      <c r="J118" s="43"/>
    </row>
    <row r="119" spans="1:10" ht="27.75">
      <c r="A119" s="6" t="s">
        <v>5</v>
      </c>
      <c r="B119" s="6">
        <v>6</v>
      </c>
      <c r="C119" s="6">
        <v>5</v>
      </c>
      <c r="D119" s="6">
        <f t="shared" si="51"/>
        <v>11</v>
      </c>
      <c r="E119" s="2">
        <f t="shared" si="49"/>
        <v>0.54545454545454541</v>
      </c>
      <c r="F119" s="2">
        <f t="shared" si="50"/>
        <v>0.45454545454545453</v>
      </c>
      <c r="G119" s="1">
        <f t="shared" si="52"/>
        <v>6.0874377421140007E-3</v>
      </c>
      <c r="J119" s="43"/>
    </row>
    <row r="120" spans="1:10" ht="27.75">
      <c r="A120" s="6" t="s">
        <v>74</v>
      </c>
      <c r="B120" s="6">
        <v>34</v>
      </c>
      <c r="C120" s="6">
        <v>29</v>
      </c>
      <c r="D120" s="6">
        <f t="shared" si="51"/>
        <v>63</v>
      </c>
      <c r="E120" s="2">
        <f t="shared" si="49"/>
        <v>0.53968253968253965</v>
      </c>
      <c r="F120" s="2">
        <f t="shared" si="50"/>
        <v>0.46031746031746029</v>
      </c>
      <c r="G120" s="1">
        <f t="shared" si="52"/>
        <v>3.4864416159380185E-2</v>
      </c>
      <c r="J120" s="43"/>
    </row>
    <row r="121" spans="1:10" ht="27.75">
      <c r="A121" s="54" t="s">
        <v>6</v>
      </c>
      <c r="B121" s="6">
        <v>16</v>
      </c>
      <c r="C121" s="6">
        <v>25</v>
      </c>
      <c r="D121" s="6">
        <f t="shared" si="51"/>
        <v>41</v>
      </c>
      <c r="E121" s="2">
        <f t="shared" si="49"/>
        <v>0.3902439024390244</v>
      </c>
      <c r="F121" s="2">
        <f t="shared" si="50"/>
        <v>0.6097560975609756</v>
      </c>
      <c r="G121" s="1">
        <f t="shared" si="52"/>
        <v>2.2689540675152185E-2</v>
      </c>
      <c r="J121" s="43"/>
    </row>
    <row r="122" spans="1:10" ht="27.75">
      <c r="A122" s="54" t="s">
        <v>105</v>
      </c>
      <c r="B122" s="6">
        <v>73</v>
      </c>
      <c r="C122" s="6">
        <v>27</v>
      </c>
      <c r="D122" s="6">
        <f t="shared" si="51"/>
        <v>100</v>
      </c>
      <c r="E122" s="2">
        <f t="shared" si="49"/>
        <v>0.73</v>
      </c>
      <c r="F122" s="2">
        <f t="shared" si="50"/>
        <v>0.27</v>
      </c>
      <c r="G122" s="1">
        <f t="shared" si="52"/>
        <v>5.5340343110127282E-2</v>
      </c>
      <c r="J122" s="43"/>
    </row>
    <row r="123" spans="1:10" ht="27.75">
      <c r="A123" s="55" t="s">
        <v>19</v>
      </c>
      <c r="B123" s="6">
        <v>9</v>
      </c>
      <c r="C123" s="6">
        <v>0</v>
      </c>
      <c r="D123" s="6">
        <f t="shared" si="51"/>
        <v>9</v>
      </c>
      <c r="E123" s="2">
        <f t="shared" si="49"/>
        <v>1</v>
      </c>
      <c r="F123" s="2">
        <f t="shared" si="50"/>
        <v>0</v>
      </c>
      <c r="G123" s="1">
        <f t="shared" si="52"/>
        <v>4.9806308799114551E-3</v>
      </c>
      <c r="J123" s="43"/>
    </row>
    <row r="124" spans="1:10" ht="27.75">
      <c r="A124" s="55" t="s">
        <v>41</v>
      </c>
      <c r="B124" s="6">
        <v>1</v>
      </c>
      <c r="C124" s="6">
        <v>0</v>
      </c>
      <c r="D124" s="6">
        <f t="shared" ref="D124" si="53">B124+C124</f>
        <v>1</v>
      </c>
      <c r="E124" s="2">
        <f t="shared" ref="E124" si="54">B124/D124</f>
        <v>1</v>
      </c>
      <c r="F124" s="2">
        <f t="shared" ref="F124" si="55">C124/D124</f>
        <v>0</v>
      </c>
      <c r="G124" s="1">
        <f t="shared" ref="G124" si="56">D124/$D$143</f>
        <v>5.5340343110127279E-4</v>
      </c>
      <c r="J124" s="43"/>
    </row>
    <row r="125" spans="1:10" ht="27.75">
      <c r="A125" s="54" t="s">
        <v>52</v>
      </c>
      <c r="B125" s="6">
        <v>215</v>
      </c>
      <c r="C125" s="6">
        <v>89</v>
      </c>
      <c r="D125" s="6">
        <f t="shared" si="51"/>
        <v>304</v>
      </c>
      <c r="E125" s="2">
        <f t="shared" si="49"/>
        <v>0.70723684210526316</v>
      </c>
      <c r="F125" s="2">
        <f t="shared" si="50"/>
        <v>0.29276315789473684</v>
      </c>
      <c r="G125" s="1">
        <f t="shared" si="52"/>
        <v>0.16823464305478694</v>
      </c>
      <c r="J125" s="48"/>
    </row>
    <row r="126" spans="1:10" ht="27.75">
      <c r="A126" s="64" t="s">
        <v>133</v>
      </c>
      <c r="B126" s="6">
        <v>4</v>
      </c>
      <c r="C126" s="6">
        <v>3</v>
      </c>
      <c r="D126" s="6">
        <f t="shared" ref="D126" si="57">B126+C126</f>
        <v>7</v>
      </c>
      <c r="E126" s="2">
        <f t="shared" ref="E126" si="58">B126/D126</f>
        <v>0.5714285714285714</v>
      </c>
      <c r="F126" s="2">
        <f t="shared" ref="F126" si="59">C126/D126</f>
        <v>0.42857142857142855</v>
      </c>
      <c r="G126" s="1">
        <f t="shared" ref="G126" si="60">D126/$D$143</f>
        <v>3.87382401770891E-3</v>
      </c>
      <c r="J126" s="48"/>
    </row>
    <row r="127" spans="1:10" ht="27.75">
      <c r="A127" s="6" t="s">
        <v>8</v>
      </c>
      <c r="B127" s="6">
        <v>30</v>
      </c>
      <c r="C127" s="6">
        <v>8</v>
      </c>
      <c r="D127" s="6">
        <f t="shared" si="51"/>
        <v>38</v>
      </c>
      <c r="E127" s="2">
        <f t="shared" si="49"/>
        <v>0.78947368421052633</v>
      </c>
      <c r="F127" s="2">
        <f t="shared" si="50"/>
        <v>0.21052631578947367</v>
      </c>
      <c r="G127" s="1">
        <f t="shared" si="52"/>
        <v>2.1029330381848368E-2</v>
      </c>
      <c r="J127" s="43"/>
    </row>
    <row r="128" spans="1:10" ht="27.75">
      <c r="A128" s="54" t="s">
        <v>107</v>
      </c>
      <c r="B128" s="6">
        <v>62</v>
      </c>
      <c r="C128" s="6">
        <v>65</v>
      </c>
      <c r="D128" s="6">
        <f t="shared" si="51"/>
        <v>127</v>
      </c>
      <c r="E128" s="2">
        <f t="shared" si="49"/>
        <v>0.48818897637795278</v>
      </c>
      <c r="F128" s="2">
        <f t="shared" si="50"/>
        <v>0.51181102362204722</v>
      </c>
      <c r="G128" s="1">
        <f t="shared" si="52"/>
        <v>7.0282235749861643E-2</v>
      </c>
      <c r="J128" s="43"/>
    </row>
    <row r="129" spans="1:10" ht="27.75">
      <c r="A129" s="54" t="s">
        <v>7</v>
      </c>
      <c r="B129" s="6">
        <v>135</v>
      </c>
      <c r="C129" s="6">
        <v>52</v>
      </c>
      <c r="D129" s="6">
        <f t="shared" si="51"/>
        <v>187</v>
      </c>
      <c r="E129" s="2">
        <f t="shared" si="49"/>
        <v>0.72192513368983957</v>
      </c>
      <c r="F129" s="2">
        <f t="shared" si="50"/>
        <v>0.27807486631016043</v>
      </c>
      <c r="G129" s="1">
        <f t="shared" si="52"/>
        <v>0.10348644161593802</v>
      </c>
      <c r="J129" s="43"/>
    </row>
    <row r="130" spans="1:10" ht="27.75">
      <c r="A130" s="54" t="s">
        <v>106</v>
      </c>
      <c r="B130" s="6">
        <v>191</v>
      </c>
      <c r="C130" s="6">
        <v>140</v>
      </c>
      <c r="D130" s="6">
        <f t="shared" si="51"/>
        <v>331</v>
      </c>
      <c r="E130" s="2">
        <f t="shared" si="49"/>
        <v>0.57703927492447127</v>
      </c>
      <c r="F130" s="2">
        <f t="shared" si="50"/>
        <v>0.42296072507552868</v>
      </c>
      <c r="G130" s="1">
        <f t="shared" si="52"/>
        <v>0.1831765356945213</v>
      </c>
      <c r="J130" s="43"/>
    </row>
    <row r="131" spans="1:10" ht="27.75">
      <c r="A131" s="54" t="s">
        <v>77</v>
      </c>
      <c r="B131" s="6">
        <v>63</v>
      </c>
      <c r="C131" s="6">
        <v>97</v>
      </c>
      <c r="D131" s="6">
        <f t="shared" si="51"/>
        <v>160</v>
      </c>
      <c r="E131" s="2">
        <f t="shared" si="49"/>
        <v>0.39374999999999999</v>
      </c>
      <c r="F131" s="2">
        <f t="shared" si="50"/>
        <v>0.60624999999999996</v>
      </c>
      <c r="G131" s="1">
        <f t="shared" si="52"/>
        <v>8.8544548976203646E-2</v>
      </c>
      <c r="J131" s="43"/>
    </row>
    <row r="132" spans="1:10" ht="27.75">
      <c r="A132" s="54" t="s">
        <v>11</v>
      </c>
      <c r="B132" s="6">
        <v>65</v>
      </c>
      <c r="C132" s="6">
        <v>19</v>
      </c>
      <c r="D132" s="6">
        <f t="shared" si="51"/>
        <v>84</v>
      </c>
      <c r="E132" s="2">
        <f t="shared" si="49"/>
        <v>0.77380952380952384</v>
      </c>
      <c r="F132" s="2">
        <f t="shared" si="50"/>
        <v>0.22619047619047619</v>
      </c>
      <c r="G132" s="1">
        <f t="shared" si="52"/>
        <v>4.6485888212506918E-2</v>
      </c>
      <c r="J132" s="43"/>
    </row>
    <row r="133" spans="1:10" ht="27.75">
      <c r="A133" s="54" t="s">
        <v>13</v>
      </c>
      <c r="B133" s="6">
        <v>56</v>
      </c>
      <c r="C133" s="6">
        <v>10</v>
      </c>
      <c r="D133" s="6">
        <f t="shared" si="51"/>
        <v>66</v>
      </c>
      <c r="E133" s="2">
        <f t="shared" si="49"/>
        <v>0.84848484848484851</v>
      </c>
      <c r="F133" s="2">
        <f t="shared" si="50"/>
        <v>0.15151515151515152</v>
      </c>
      <c r="G133" s="1">
        <f t="shared" si="52"/>
        <v>3.6524626452684006E-2</v>
      </c>
      <c r="J133" s="43"/>
    </row>
    <row r="134" spans="1:10" ht="27.75">
      <c r="A134" s="54" t="s">
        <v>28</v>
      </c>
      <c r="B134" s="6">
        <v>36</v>
      </c>
      <c r="C134" s="6">
        <v>3</v>
      </c>
      <c r="D134" s="6">
        <f t="shared" si="51"/>
        <v>39</v>
      </c>
      <c r="E134" s="2">
        <f t="shared" si="49"/>
        <v>0.92307692307692313</v>
      </c>
      <c r="F134" s="2">
        <f t="shared" si="50"/>
        <v>7.6923076923076927E-2</v>
      </c>
      <c r="G134" s="1">
        <f t="shared" si="52"/>
        <v>2.1582733812949641E-2</v>
      </c>
      <c r="J134" s="43"/>
    </row>
    <row r="135" spans="1:10" ht="27.75">
      <c r="A135" s="69" t="s">
        <v>10</v>
      </c>
      <c r="B135" s="6">
        <v>0</v>
      </c>
      <c r="C135" s="6">
        <v>2</v>
      </c>
      <c r="D135" s="6">
        <f t="shared" ref="D135:D136" si="61">B135+C135</f>
        <v>2</v>
      </c>
      <c r="E135" s="2">
        <f t="shared" ref="E135:E136" si="62">B135/D135</f>
        <v>0</v>
      </c>
      <c r="F135" s="2">
        <f t="shared" ref="F135:F136" si="63">C135/D135</f>
        <v>1</v>
      </c>
      <c r="G135" s="1">
        <f t="shared" ref="G135:G136" si="64">D135/$D$143</f>
        <v>1.1068068622025456E-3</v>
      </c>
      <c r="J135" s="43"/>
    </row>
    <row r="136" spans="1:10" ht="27.75">
      <c r="A136" s="54" t="s">
        <v>14</v>
      </c>
      <c r="B136" s="6">
        <v>2</v>
      </c>
      <c r="C136" s="6">
        <v>2</v>
      </c>
      <c r="D136" s="6">
        <f t="shared" si="61"/>
        <v>4</v>
      </c>
      <c r="E136" s="2">
        <f t="shared" si="62"/>
        <v>0.5</v>
      </c>
      <c r="F136" s="2">
        <f t="shared" si="63"/>
        <v>0.5</v>
      </c>
      <c r="G136" s="1">
        <f t="shared" si="64"/>
        <v>2.2136137244050912E-3</v>
      </c>
      <c r="J136" s="43"/>
    </row>
    <row r="137" spans="1:10" ht="27.75">
      <c r="A137" s="56" t="s">
        <v>57</v>
      </c>
      <c r="B137" s="6">
        <v>5</v>
      </c>
      <c r="C137" s="6">
        <v>2</v>
      </c>
      <c r="D137" s="6">
        <f t="shared" si="51"/>
        <v>7</v>
      </c>
      <c r="E137" s="2">
        <f t="shared" si="49"/>
        <v>0.7142857142857143</v>
      </c>
      <c r="F137" s="2">
        <f t="shared" si="50"/>
        <v>0.2857142857142857</v>
      </c>
      <c r="G137" s="1">
        <f t="shared" si="52"/>
        <v>3.87382401770891E-3</v>
      </c>
      <c r="J137" s="43"/>
    </row>
    <row r="138" spans="1:10" ht="27.75">
      <c r="A138" s="56" t="s">
        <v>56</v>
      </c>
      <c r="B138" s="6">
        <v>2</v>
      </c>
      <c r="C138" s="6">
        <v>0</v>
      </c>
      <c r="D138" s="6">
        <f t="shared" si="51"/>
        <v>2</v>
      </c>
      <c r="E138" s="2">
        <f t="shared" si="49"/>
        <v>1</v>
      </c>
      <c r="F138" s="2">
        <f t="shared" si="50"/>
        <v>0</v>
      </c>
      <c r="G138" s="1">
        <f t="shared" si="52"/>
        <v>1.1068068622025456E-3</v>
      </c>
      <c r="J138" s="43"/>
    </row>
    <row r="139" spans="1:10" ht="27.75">
      <c r="A139" s="56" t="s">
        <v>127</v>
      </c>
      <c r="B139" s="6">
        <v>26</v>
      </c>
      <c r="C139" s="6">
        <v>19</v>
      </c>
      <c r="D139" s="6">
        <f t="shared" si="51"/>
        <v>45</v>
      </c>
      <c r="E139" s="2">
        <f t="shared" si="49"/>
        <v>0.57777777777777772</v>
      </c>
      <c r="F139" s="2">
        <f t="shared" si="50"/>
        <v>0.42222222222222222</v>
      </c>
      <c r="G139" s="1">
        <f t="shared" si="52"/>
        <v>2.4903154399557276E-2</v>
      </c>
      <c r="J139" s="43"/>
    </row>
    <row r="140" spans="1:10" ht="27.75">
      <c r="A140" s="56" t="s">
        <v>71</v>
      </c>
      <c r="B140" s="6">
        <v>7</v>
      </c>
      <c r="C140" s="6">
        <v>0</v>
      </c>
      <c r="D140" s="6">
        <f t="shared" si="51"/>
        <v>7</v>
      </c>
      <c r="E140" s="2">
        <f t="shared" si="49"/>
        <v>1</v>
      </c>
      <c r="F140" s="2">
        <f t="shared" si="50"/>
        <v>0</v>
      </c>
      <c r="G140" s="1">
        <f t="shared" si="52"/>
        <v>3.87382401770891E-3</v>
      </c>
      <c r="J140" s="43"/>
    </row>
    <row r="141" spans="1:10" ht="27.75">
      <c r="A141" s="56" t="s">
        <v>108</v>
      </c>
      <c r="B141" s="6">
        <v>35</v>
      </c>
      <c r="C141" s="6">
        <v>23</v>
      </c>
      <c r="D141" s="6">
        <f t="shared" ref="D141:D142" si="65">B141+C141</f>
        <v>58</v>
      </c>
      <c r="E141" s="2">
        <f t="shared" ref="E141:E142" si="66">B141/D141</f>
        <v>0.60344827586206895</v>
      </c>
      <c r="F141" s="2">
        <f t="shared" si="50"/>
        <v>0.39655172413793105</v>
      </c>
      <c r="G141" s="1">
        <f t="shared" si="52"/>
        <v>3.2097399003873824E-2</v>
      </c>
      <c r="J141" s="43"/>
    </row>
    <row r="142" spans="1:10" ht="27.75">
      <c r="A142" s="56" t="s">
        <v>39</v>
      </c>
      <c r="B142" s="6">
        <v>0</v>
      </c>
      <c r="C142" s="6">
        <v>1</v>
      </c>
      <c r="D142" s="6">
        <f t="shared" si="65"/>
        <v>1</v>
      </c>
      <c r="E142" s="2">
        <f t="shared" si="66"/>
        <v>0</v>
      </c>
      <c r="F142" s="2">
        <f t="shared" si="50"/>
        <v>1</v>
      </c>
      <c r="G142" s="1">
        <f t="shared" si="52"/>
        <v>5.5340343110127279E-4</v>
      </c>
      <c r="J142" s="43"/>
    </row>
    <row r="143" spans="1:10" ht="27.75">
      <c r="A143" s="1" t="s">
        <v>126</v>
      </c>
      <c r="B143" s="27">
        <f>SUM(B117:B142)</f>
        <v>1152</v>
      </c>
      <c r="C143" s="27">
        <f>SUM(C117:C142)</f>
        <v>655</v>
      </c>
      <c r="D143" s="34">
        <f t="shared" ref="D143" si="67">B143+C143</f>
        <v>1807</v>
      </c>
      <c r="E143" s="1">
        <f t="shared" ref="E143" si="68">B143/D143</f>
        <v>0.63752075262866625</v>
      </c>
      <c r="F143" s="1">
        <f t="shared" ref="F143" si="69">C143/D143</f>
        <v>0.36247924737133369</v>
      </c>
      <c r="G143" s="20">
        <f>SUM(G117:G142)</f>
        <v>0.99999999999999978</v>
      </c>
      <c r="J143" s="43"/>
    </row>
    <row r="144" spans="1:10" ht="64.5" customHeight="1">
      <c r="A144" s="95" t="s">
        <v>80</v>
      </c>
      <c r="B144" s="95"/>
      <c r="C144" s="95"/>
      <c r="D144" s="95"/>
      <c r="E144" s="95"/>
      <c r="F144" s="95"/>
    </row>
    <row r="145" spans="1:8" ht="166.5">
      <c r="A145" s="22" t="s">
        <v>0</v>
      </c>
      <c r="B145" s="4" t="s">
        <v>81</v>
      </c>
      <c r="C145" s="4" t="s">
        <v>82</v>
      </c>
      <c r="D145" s="4" t="s">
        <v>83</v>
      </c>
      <c r="E145" s="4" t="s">
        <v>84</v>
      </c>
      <c r="F145" s="4" t="s">
        <v>85</v>
      </c>
    </row>
    <row r="146" spans="1:8" ht="27.75">
      <c r="A146" s="10" t="s">
        <v>4</v>
      </c>
      <c r="B146" s="37">
        <v>14939</v>
      </c>
      <c r="C146" s="6">
        <v>958</v>
      </c>
      <c r="D146" s="6">
        <f>B146+C146</f>
        <v>15897</v>
      </c>
      <c r="E146" s="2">
        <f>B146/D146</f>
        <v>0.93973705730641</v>
      </c>
      <c r="F146" s="2">
        <f>C146/D146</f>
        <v>6.0262942693589984E-2</v>
      </c>
      <c r="G146" s="46"/>
      <c r="H146" s="44"/>
    </row>
    <row r="147" spans="1:8" ht="27.75">
      <c r="A147" s="10" t="s">
        <v>47</v>
      </c>
      <c r="B147" s="37">
        <v>6674</v>
      </c>
      <c r="C147" s="6">
        <v>424</v>
      </c>
      <c r="D147" s="6">
        <f t="shared" ref="D147:D173" si="70">B147+C147</f>
        <v>7098</v>
      </c>
      <c r="E147" s="2">
        <f t="shared" ref="E147:E171" si="71">B147/D147</f>
        <v>0.94026486334178638</v>
      </c>
      <c r="F147" s="2">
        <f t="shared" ref="F147:F171" si="72">C147/D147</f>
        <v>5.9735136658213582E-2</v>
      </c>
      <c r="G147" s="46"/>
    </row>
    <row r="148" spans="1:8" ht="27.75">
      <c r="A148" s="10" t="s">
        <v>5</v>
      </c>
      <c r="B148" s="37">
        <v>7140</v>
      </c>
      <c r="C148" s="6">
        <v>392</v>
      </c>
      <c r="D148" s="6">
        <f t="shared" si="70"/>
        <v>7532</v>
      </c>
      <c r="E148" s="2">
        <f t="shared" si="71"/>
        <v>0.94795539033457255</v>
      </c>
      <c r="F148" s="2">
        <f t="shared" si="72"/>
        <v>5.204460966542751E-2</v>
      </c>
      <c r="G148" s="46"/>
    </row>
    <row r="149" spans="1:8" ht="27.75">
      <c r="A149" s="11" t="s">
        <v>48</v>
      </c>
      <c r="B149" s="37">
        <v>15700</v>
      </c>
      <c r="C149" s="6">
        <v>407</v>
      </c>
      <c r="D149" s="6">
        <f t="shared" si="70"/>
        <v>16107</v>
      </c>
      <c r="E149" s="2">
        <f t="shared" si="71"/>
        <v>0.97473148320605951</v>
      </c>
      <c r="F149" s="2">
        <f t="shared" si="72"/>
        <v>2.5268516793940522E-2</v>
      </c>
      <c r="G149" s="46"/>
      <c r="H149" s="44"/>
    </row>
    <row r="150" spans="1:8" ht="27.75">
      <c r="A150" s="11" t="s">
        <v>49</v>
      </c>
      <c r="B150" s="37">
        <v>6213</v>
      </c>
      <c r="C150" s="6">
        <v>143</v>
      </c>
      <c r="D150" s="6">
        <f t="shared" si="70"/>
        <v>6356</v>
      </c>
      <c r="E150" s="2">
        <f t="shared" si="71"/>
        <v>0.9775015733165513</v>
      </c>
      <c r="F150" s="2">
        <f t="shared" si="72"/>
        <v>2.2498426683448709E-2</v>
      </c>
      <c r="G150" s="46"/>
      <c r="H150" s="44"/>
    </row>
    <row r="151" spans="1:8" ht="27.75">
      <c r="A151" s="11" t="s">
        <v>50</v>
      </c>
      <c r="B151" s="37">
        <v>31543</v>
      </c>
      <c r="C151" s="6">
        <v>916</v>
      </c>
      <c r="D151" s="6">
        <f t="shared" si="70"/>
        <v>32459</v>
      </c>
      <c r="E151" s="2">
        <f t="shared" si="71"/>
        <v>0.97177978372716345</v>
      </c>
      <c r="F151" s="2">
        <f t="shared" si="72"/>
        <v>2.8220216272836503E-2</v>
      </c>
      <c r="G151" s="46"/>
      <c r="H151" s="44"/>
    </row>
    <row r="152" spans="1:8" ht="27.75">
      <c r="A152" s="11" t="s">
        <v>19</v>
      </c>
      <c r="B152" s="37">
        <v>4954</v>
      </c>
      <c r="C152" s="6">
        <v>206</v>
      </c>
      <c r="D152" s="6">
        <f t="shared" si="70"/>
        <v>5160</v>
      </c>
      <c r="E152" s="2">
        <f t="shared" si="71"/>
        <v>0.96007751937984498</v>
      </c>
      <c r="F152" s="2">
        <f t="shared" si="72"/>
        <v>3.9922480620155042E-2</v>
      </c>
      <c r="G152" s="46"/>
      <c r="H152" s="44"/>
    </row>
    <row r="153" spans="1:8" ht="27.75">
      <c r="A153" s="11" t="s">
        <v>137</v>
      </c>
      <c r="B153" s="37">
        <v>342</v>
      </c>
      <c r="C153" s="6">
        <v>6</v>
      </c>
      <c r="D153" s="6">
        <f t="shared" ref="D153" si="73">B153+C153</f>
        <v>348</v>
      </c>
      <c r="E153" s="2">
        <f t="shared" ref="E153" si="74">B153/D153</f>
        <v>0.98275862068965514</v>
      </c>
      <c r="F153" s="2">
        <f t="shared" ref="F153" si="75">C153/D153</f>
        <v>1.7241379310344827E-2</v>
      </c>
      <c r="G153" s="46"/>
      <c r="H153" s="44"/>
    </row>
    <row r="154" spans="1:8" ht="27.75">
      <c r="A154" s="11" t="s">
        <v>51</v>
      </c>
      <c r="B154" s="37">
        <v>6166</v>
      </c>
      <c r="C154" s="6">
        <v>26</v>
      </c>
      <c r="D154" s="6">
        <f t="shared" si="70"/>
        <v>6192</v>
      </c>
      <c r="E154" s="2">
        <f t="shared" si="71"/>
        <v>0.99580103359173122</v>
      </c>
      <c r="F154" s="2">
        <f t="shared" si="72"/>
        <v>4.1989664082687341E-3</v>
      </c>
      <c r="G154" s="46"/>
      <c r="H154" s="44"/>
    </row>
    <row r="155" spans="1:8" ht="27.75">
      <c r="A155" s="11" t="s">
        <v>89</v>
      </c>
      <c r="B155" s="37">
        <v>867</v>
      </c>
      <c r="C155" s="6">
        <v>1</v>
      </c>
      <c r="D155" s="6">
        <f t="shared" si="70"/>
        <v>868</v>
      </c>
      <c r="E155" s="2">
        <f t="shared" si="71"/>
        <v>0.99884792626728114</v>
      </c>
      <c r="F155" s="2">
        <f t="shared" si="72"/>
        <v>1.152073732718894E-3</v>
      </c>
      <c r="G155" s="46"/>
      <c r="H155" s="44"/>
    </row>
    <row r="156" spans="1:8" ht="27.75">
      <c r="A156" s="11" t="s">
        <v>41</v>
      </c>
      <c r="B156" s="37">
        <v>4222</v>
      </c>
      <c r="C156" s="6">
        <v>46</v>
      </c>
      <c r="D156" s="6">
        <f t="shared" si="70"/>
        <v>4268</v>
      </c>
      <c r="E156" s="2">
        <f t="shared" si="71"/>
        <v>0.98922211808809746</v>
      </c>
      <c r="F156" s="2">
        <f t="shared" si="72"/>
        <v>1.077788191190253E-2</v>
      </c>
      <c r="G156" s="46"/>
      <c r="H156" s="44"/>
    </row>
    <row r="157" spans="1:8" ht="27.75">
      <c r="A157" s="11" t="s">
        <v>52</v>
      </c>
      <c r="B157" s="37">
        <v>19228</v>
      </c>
      <c r="C157" s="6">
        <v>231</v>
      </c>
      <c r="D157" s="6">
        <f t="shared" si="70"/>
        <v>19459</v>
      </c>
      <c r="E157" s="2">
        <f t="shared" si="71"/>
        <v>0.98812888637648388</v>
      </c>
      <c r="F157" s="2">
        <f t="shared" si="72"/>
        <v>1.1871113623516111E-2</v>
      </c>
      <c r="G157" s="46"/>
      <c r="H157" s="44"/>
    </row>
    <row r="158" spans="1:8" ht="27.75">
      <c r="A158" s="11" t="s">
        <v>8</v>
      </c>
      <c r="B158" s="37">
        <v>3958</v>
      </c>
      <c r="C158" s="6">
        <v>50</v>
      </c>
      <c r="D158" s="6">
        <f t="shared" si="70"/>
        <v>4008</v>
      </c>
      <c r="E158" s="2">
        <f t="shared" si="71"/>
        <v>0.98752495009980035</v>
      </c>
      <c r="F158" s="2">
        <f t="shared" si="72"/>
        <v>1.2475049900199601E-2</v>
      </c>
      <c r="G158" s="46"/>
      <c r="H158" s="44"/>
    </row>
    <row r="159" spans="1:8" ht="27.75">
      <c r="A159" s="11" t="s">
        <v>53</v>
      </c>
      <c r="B159" s="37">
        <v>54546</v>
      </c>
      <c r="C159" s="6">
        <v>1339</v>
      </c>
      <c r="D159" s="6">
        <f t="shared" si="70"/>
        <v>55885</v>
      </c>
      <c r="E159" s="2">
        <f t="shared" si="71"/>
        <v>0.97604008231189054</v>
      </c>
      <c r="F159" s="2">
        <f t="shared" si="72"/>
        <v>2.3959917688109511E-2</v>
      </c>
      <c r="G159" s="46"/>
      <c r="H159" s="44"/>
    </row>
    <row r="160" spans="1:8" ht="27.75">
      <c r="A160" s="11" t="s">
        <v>7</v>
      </c>
      <c r="B160" s="37">
        <v>24013</v>
      </c>
      <c r="C160" s="6">
        <v>973</v>
      </c>
      <c r="D160" s="6">
        <f t="shared" si="70"/>
        <v>24986</v>
      </c>
      <c r="E160" s="2">
        <f t="shared" si="71"/>
        <v>0.96105819258784919</v>
      </c>
      <c r="F160" s="2">
        <f t="shared" si="72"/>
        <v>3.8941807412150801E-2</v>
      </c>
      <c r="G160" s="46"/>
      <c r="H160" s="44"/>
    </row>
    <row r="161" spans="1:8" ht="27.75">
      <c r="A161" s="11" t="s">
        <v>54</v>
      </c>
      <c r="B161" s="37">
        <v>154576</v>
      </c>
      <c r="C161" s="6">
        <v>3211</v>
      </c>
      <c r="D161" s="6">
        <f t="shared" si="70"/>
        <v>157787</v>
      </c>
      <c r="E161" s="2">
        <f t="shared" si="71"/>
        <v>0.97964978103392553</v>
      </c>
      <c r="F161" s="2">
        <f t="shared" si="72"/>
        <v>2.0350218966074519E-2</v>
      </c>
      <c r="G161" s="46"/>
      <c r="H161" s="44"/>
    </row>
    <row r="162" spans="1:8" ht="27.75">
      <c r="A162" s="37" t="s">
        <v>112</v>
      </c>
      <c r="B162" s="37">
        <v>1182</v>
      </c>
      <c r="C162" s="6">
        <v>78</v>
      </c>
      <c r="D162" s="6">
        <f t="shared" si="70"/>
        <v>1260</v>
      </c>
      <c r="E162" s="2">
        <f t="shared" si="71"/>
        <v>0.93809523809523809</v>
      </c>
      <c r="F162" s="2">
        <f t="shared" si="72"/>
        <v>6.1904761904761907E-2</v>
      </c>
      <c r="G162" s="46"/>
      <c r="H162" s="44"/>
    </row>
    <row r="163" spans="1:8" ht="27.75">
      <c r="A163" s="11" t="s">
        <v>12</v>
      </c>
      <c r="B163" s="37">
        <v>53529</v>
      </c>
      <c r="C163" s="6">
        <v>868</v>
      </c>
      <c r="D163" s="6">
        <f t="shared" si="70"/>
        <v>54397</v>
      </c>
      <c r="E163" s="2">
        <f t="shared" si="71"/>
        <v>0.9840432376785484</v>
      </c>
      <c r="F163" s="2">
        <f t="shared" si="72"/>
        <v>1.5956762321451552E-2</v>
      </c>
      <c r="G163" s="46"/>
      <c r="H163" s="44"/>
    </row>
    <row r="164" spans="1:8" ht="27.75">
      <c r="A164" s="11" t="s">
        <v>11</v>
      </c>
      <c r="B164" s="37">
        <v>33703</v>
      </c>
      <c r="C164" s="6">
        <v>804</v>
      </c>
      <c r="D164" s="6">
        <f t="shared" si="70"/>
        <v>34507</v>
      </c>
      <c r="E164" s="2">
        <f t="shared" si="71"/>
        <v>0.97670037963311795</v>
      </c>
      <c r="F164" s="2">
        <f t="shared" si="72"/>
        <v>2.329962036688208E-2</v>
      </c>
      <c r="G164" s="46"/>
      <c r="H164" s="44"/>
    </row>
    <row r="165" spans="1:8" ht="27.75">
      <c r="A165" s="11" t="s">
        <v>13</v>
      </c>
      <c r="B165" s="37">
        <v>11835</v>
      </c>
      <c r="C165" s="6">
        <v>156</v>
      </c>
      <c r="D165" s="6">
        <f t="shared" si="70"/>
        <v>11991</v>
      </c>
      <c r="E165" s="2">
        <f t="shared" si="71"/>
        <v>0.98699024268201152</v>
      </c>
      <c r="F165" s="2">
        <f t="shared" si="72"/>
        <v>1.3009757317988492E-2</v>
      </c>
      <c r="G165" s="46"/>
      <c r="H165" s="44"/>
    </row>
    <row r="166" spans="1:8" ht="27.75">
      <c r="A166" s="11" t="s">
        <v>28</v>
      </c>
      <c r="B166" s="37">
        <v>2263</v>
      </c>
      <c r="C166" s="6">
        <v>62</v>
      </c>
      <c r="D166" s="6">
        <f t="shared" si="70"/>
        <v>2325</v>
      </c>
      <c r="E166" s="2">
        <f t="shared" si="71"/>
        <v>0.97333333333333338</v>
      </c>
      <c r="F166" s="2">
        <f t="shared" si="72"/>
        <v>2.6666666666666668E-2</v>
      </c>
      <c r="G166" s="46"/>
      <c r="H166" s="44"/>
    </row>
    <row r="167" spans="1:8" ht="27.75">
      <c r="A167" s="11" t="s">
        <v>14</v>
      </c>
      <c r="B167" s="37">
        <v>2115</v>
      </c>
      <c r="C167" s="6">
        <v>69</v>
      </c>
      <c r="D167" s="6">
        <f t="shared" si="70"/>
        <v>2184</v>
      </c>
      <c r="E167" s="2">
        <f t="shared" si="71"/>
        <v>0.96840659340659341</v>
      </c>
      <c r="F167" s="2">
        <f t="shared" si="72"/>
        <v>3.1593406593406592E-2</v>
      </c>
      <c r="G167" s="46"/>
      <c r="H167" s="44"/>
    </row>
    <row r="168" spans="1:8" ht="27.75">
      <c r="A168" s="11" t="s">
        <v>10</v>
      </c>
      <c r="B168" s="37">
        <v>3292</v>
      </c>
      <c r="C168" s="6">
        <v>13</v>
      </c>
      <c r="D168" s="6">
        <f t="shared" si="70"/>
        <v>3305</v>
      </c>
      <c r="E168" s="2">
        <f t="shared" si="71"/>
        <v>0.99606656580937969</v>
      </c>
      <c r="F168" s="2">
        <f t="shared" si="72"/>
        <v>3.9334341906202726E-3</v>
      </c>
      <c r="G168" s="46"/>
      <c r="H168" s="44"/>
    </row>
    <row r="169" spans="1:8" ht="27.75">
      <c r="A169" s="11" t="s">
        <v>29</v>
      </c>
      <c r="B169" s="37">
        <v>339</v>
      </c>
      <c r="C169" s="6">
        <v>4</v>
      </c>
      <c r="D169" s="6">
        <f t="shared" si="70"/>
        <v>343</v>
      </c>
      <c r="E169" s="2">
        <f t="shared" si="71"/>
        <v>0.98833819241982512</v>
      </c>
      <c r="F169" s="2">
        <f t="shared" si="72"/>
        <v>1.1661807580174927E-2</v>
      </c>
      <c r="G169" s="46"/>
      <c r="H169" s="44"/>
    </row>
    <row r="170" spans="1:8" ht="27.75">
      <c r="A170" s="11" t="s">
        <v>21</v>
      </c>
      <c r="B170" s="37">
        <v>1513</v>
      </c>
      <c r="C170" s="6">
        <v>22</v>
      </c>
      <c r="D170" s="6">
        <f t="shared" si="70"/>
        <v>1535</v>
      </c>
      <c r="E170" s="2">
        <f t="shared" si="71"/>
        <v>0.98566775244299676</v>
      </c>
      <c r="F170" s="2">
        <f t="shared" si="72"/>
        <v>1.4332247557003257E-2</v>
      </c>
      <c r="G170" s="46"/>
      <c r="H170" s="44"/>
    </row>
    <row r="171" spans="1:8" ht="27.75">
      <c r="A171" s="11" t="s">
        <v>55</v>
      </c>
      <c r="B171" s="37">
        <v>1276</v>
      </c>
      <c r="C171" s="6">
        <v>48</v>
      </c>
      <c r="D171" s="6">
        <f t="shared" si="70"/>
        <v>1324</v>
      </c>
      <c r="E171" s="2">
        <f t="shared" si="71"/>
        <v>0.96374622356495465</v>
      </c>
      <c r="F171" s="2">
        <f t="shared" si="72"/>
        <v>3.6253776435045321E-2</v>
      </c>
      <c r="G171" s="46"/>
      <c r="H171" s="44"/>
    </row>
    <row r="172" spans="1:8" ht="27.75">
      <c r="A172" s="11" t="s">
        <v>138</v>
      </c>
      <c r="B172" s="37">
        <v>767</v>
      </c>
      <c r="C172" s="6">
        <v>0</v>
      </c>
      <c r="D172" s="6">
        <f>B172+C172</f>
        <v>767</v>
      </c>
      <c r="E172" s="2">
        <f t="shared" ref="E172" si="76">B172/D172</f>
        <v>1</v>
      </c>
      <c r="F172" s="2">
        <f t="shared" ref="F172" si="77">C172/D172</f>
        <v>0</v>
      </c>
      <c r="G172" s="46"/>
      <c r="H172" s="44"/>
    </row>
    <row r="173" spans="1:8" ht="27.75">
      <c r="A173" s="11" t="s">
        <v>37</v>
      </c>
      <c r="B173" s="37">
        <v>1746</v>
      </c>
      <c r="C173" s="6">
        <v>93</v>
      </c>
      <c r="D173" s="6">
        <f t="shared" si="70"/>
        <v>1839</v>
      </c>
      <c r="E173" s="2">
        <f t="shared" ref="E173" si="78">B173/D173</f>
        <v>0.94942903752039154</v>
      </c>
      <c r="F173" s="2">
        <f t="shared" ref="F173" si="79">C173/D173</f>
        <v>5.0570962479608482E-2</v>
      </c>
      <c r="G173" s="46"/>
      <c r="H173" s="44"/>
    </row>
    <row r="174" spans="1:8" ht="27.75">
      <c r="A174" s="22" t="s">
        <v>9</v>
      </c>
      <c r="B174" s="42">
        <f>SUM(B146:B173)</f>
        <v>468641</v>
      </c>
      <c r="C174" s="42">
        <f>SUM(C146:C173)</f>
        <v>11546</v>
      </c>
      <c r="D174" s="42">
        <f>B174+C174</f>
        <v>480187</v>
      </c>
      <c r="E174" s="1">
        <f>B174/D174</f>
        <v>0.97595520078636033</v>
      </c>
      <c r="F174" s="1">
        <f>C174/D174</f>
        <v>2.4044799213639688E-2</v>
      </c>
      <c r="G174" s="46"/>
      <c r="H174" s="44"/>
    </row>
    <row r="175" spans="1:8" ht="69" customHeight="1">
      <c r="A175" s="95" t="s">
        <v>86</v>
      </c>
      <c r="B175" s="95"/>
      <c r="C175" s="95"/>
      <c r="D175" s="95"/>
      <c r="E175" s="95"/>
      <c r="F175" s="95"/>
      <c r="G175" s="46"/>
    </row>
    <row r="176" spans="1:8" ht="166.5">
      <c r="A176" s="22" t="s">
        <v>0</v>
      </c>
      <c r="B176" s="4" t="s">
        <v>81</v>
      </c>
      <c r="C176" s="4" t="s">
        <v>87</v>
      </c>
      <c r="D176" s="4" t="s">
        <v>88</v>
      </c>
      <c r="E176" s="4" t="s">
        <v>84</v>
      </c>
      <c r="F176" s="4" t="s">
        <v>85</v>
      </c>
      <c r="G176" s="46"/>
    </row>
    <row r="177" spans="1:7" ht="27.75">
      <c r="A177" s="7" t="s">
        <v>4</v>
      </c>
      <c r="B177" s="37">
        <v>2763</v>
      </c>
      <c r="C177" s="6">
        <v>173</v>
      </c>
      <c r="D177" s="7">
        <f>B177+C177</f>
        <v>2936</v>
      </c>
      <c r="E177" s="2">
        <f>B177/D177</f>
        <v>0.94107629427792916</v>
      </c>
      <c r="F177" s="2">
        <f>C177/D177</f>
        <v>5.8923705722070847E-2</v>
      </c>
      <c r="G177" s="47"/>
    </row>
    <row r="178" spans="1:7" ht="27.75">
      <c r="A178" s="7" t="s">
        <v>47</v>
      </c>
      <c r="B178" s="37">
        <v>932</v>
      </c>
      <c r="C178" s="6">
        <v>56</v>
      </c>
      <c r="D178" s="7">
        <f t="shared" ref="D178:D208" si="80">B178+C178</f>
        <v>988</v>
      </c>
      <c r="E178" s="2">
        <f t="shared" ref="E178:E206" si="81">B178/D178</f>
        <v>0.94331983805668018</v>
      </c>
      <c r="F178" s="2">
        <f t="shared" ref="F178:F206" si="82">C178/D178</f>
        <v>5.6680161943319839E-2</v>
      </c>
      <c r="G178" s="46"/>
    </row>
    <row r="179" spans="1:7" ht="27.75">
      <c r="A179" s="7" t="s">
        <v>5</v>
      </c>
      <c r="B179" s="37">
        <v>389</v>
      </c>
      <c r="C179" s="6">
        <v>26</v>
      </c>
      <c r="D179" s="7">
        <f t="shared" si="80"/>
        <v>415</v>
      </c>
      <c r="E179" s="2">
        <f t="shared" si="81"/>
        <v>0.9373493975903614</v>
      </c>
      <c r="F179" s="2">
        <f t="shared" si="82"/>
        <v>6.2650602409638559E-2</v>
      </c>
      <c r="G179" s="46"/>
    </row>
    <row r="180" spans="1:7" ht="27.75">
      <c r="A180" s="7" t="s">
        <v>74</v>
      </c>
      <c r="B180" s="37">
        <v>1286</v>
      </c>
      <c r="C180" s="6">
        <v>36</v>
      </c>
      <c r="D180" s="7">
        <f t="shared" si="80"/>
        <v>1322</v>
      </c>
      <c r="E180" s="2">
        <f t="shared" si="81"/>
        <v>0.97276853252647499</v>
      </c>
      <c r="F180" s="2">
        <f t="shared" si="82"/>
        <v>2.7231467473524961E-2</v>
      </c>
      <c r="G180" s="46"/>
    </row>
    <row r="181" spans="1:7" ht="27.75">
      <c r="A181" s="57" t="s">
        <v>6</v>
      </c>
      <c r="B181" s="37">
        <v>576</v>
      </c>
      <c r="C181" s="6">
        <v>6</v>
      </c>
      <c r="D181" s="7">
        <f t="shared" si="80"/>
        <v>582</v>
      </c>
      <c r="E181" s="2">
        <f t="shared" si="81"/>
        <v>0.98969072164948457</v>
      </c>
      <c r="F181" s="2">
        <f t="shared" si="82"/>
        <v>1.0309278350515464E-2</v>
      </c>
      <c r="G181" s="46"/>
    </row>
    <row r="182" spans="1:7" ht="27.75">
      <c r="A182" s="57" t="s">
        <v>75</v>
      </c>
      <c r="B182" s="37">
        <v>1156</v>
      </c>
      <c r="C182" s="6">
        <v>12</v>
      </c>
      <c r="D182" s="7">
        <f t="shared" si="80"/>
        <v>1168</v>
      </c>
      <c r="E182" s="2">
        <f t="shared" si="81"/>
        <v>0.98972602739726023</v>
      </c>
      <c r="F182" s="2">
        <f t="shared" si="82"/>
        <v>1.0273972602739725E-2</v>
      </c>
      <c r="G182" s="46"/>
    </row>
    <row r="183" spans="1:7" ht="27.75">
      <c r="A183" s="38" t="s">
        <v>114</v>
      </c>
      <c r="B183" s="37">
        <v>315</v>
      </c>
      <c r="C183" s="6">
        <v>6</v>
      </c>
      <c r="D183" s="7">
        <f t="shared" si="80"/>
        <v>321</v>
      </c>
      <c r="E183" s="2">
        <f t="shared" si="81"/>
        <v>0.98130841121495327</v>
      </c>
      <c r="F183" s="2">
        <f t="shared" si="82"/>
        <v>1.8691588785046728E-2</v>
      </c>
      <c r="G183" s="46"/>
    </row>
    <row r="184" spans="1:7" ht="27.75">
      <c r="A184" s="38" t="s">
        <v>76</v>
      </c>
      <c r="B184" s="37">
        <v>107</v>
      </c>
      <c r="C184" s="6">
        <v>0</v>
      </c>
      <c r="D184" s="7">
        <f t="shared" si="80"/>
        <v>107</v>
      </c>
      <c r="E184" s="2">
        <f t="shared" ref="E184" si="83">B184/D184</f>
        <v>1</v>
      </c>
      <c r="F184" s="2">
        <f t="shared" ref="F184" si="84">C184/D184</f>
        <v>0</v>
      </c>
      <c r="G184" s="46"/>
    </row>
    <row r="185" spans="1:7" ht="27.75">
      <c r="A185" s="57" t="s">
        <v>41</v>
      </c>
      <c r="B185" s="37">
        <v>122</v>
      </c>
      <c r="C185" s="6">
        <v>1</v>
      </c>
      <c r="D185" s="7">
        <f t="shared" si="80"/>
        <v>123</v>
      </c>
      <c r="E185" s="2">
        <f t="shared" si="81"/>
        <v>0.99186991869918695</v>
      </c>
      <c r="F185" s="2">
        <f t="shared" si="82"/>
        <v>8.130081300813009E-3</v>
      </c>
      <c r="G185" s="46"/>
    </row>
    <row r="186" spans="1:7" ht="27.75">
      <c r="A186" s="57" t="s">
        <v>52</v>
      </c>
      <c r="B186" s="37">
        <v>1772</v>
      </c>
      <c r="C186" s="6">
        <v>32</v>
      </c>
      <c r="D186" s="7">
        <f t="shared" si="80"/>
        <v>1804</v>
      </c>
      <c r="E186" s="2">
        <f t="shared" si="81"/>
        <v>0.9822616407982262</v>
      </c>
      <c r="F186" s="2">
        <f t="shared" si="82"/>
        <v>1.7738359201773836E-2</v>
      </c>
      <c r="G186" s="46"/>
    </row>
    <row r="187" spans="1:7" ht="27.75">
      <c r="A187" s="7" t="s">
        <v>8</v>
      </c>
      <c r="B187" s="37">
        <v>188</v>
      </c>
      <c r="C187" s="6">
        <v>12</v>
      </c>
      <c r="D187" s="7">
        <f t="shared" si="80"/>
        <v>200</v>
      </c>
      <c r="E187" s="2">
        <f t="shared" si="81"/>
        <v>0.94</v>
      </c>
      <c r="F187" s="2">
        <f t="shared" si="82"/>
        <v>0.06</v>
      </c>
      <c r="G187" s="46"/>
    </row>
    <row r="188" spans="1:7" ht="27.75">
      <c r="A188" s="57" t="s">
        <v>16</v>
      </c>
      <c r="B188" s="37">
        <v>1247</v>
      </c>
      <c r="C188" s="6">
        <v>54</v>
      </c>
      <c r="D188" s="7">
        <f t="shared" si="80"/>
        <v>1301</v>
      </c>
      <c r="E188" s="2">
        <f t="shared" si="81"/>
        <v>0.95849346656418144</v>
      </c>
      <c r="F188" s="2">
        <f t="shared" si="82"/>
        <v>4.1506533435818602E-2</v>
      </c>
      <c r="G188" s="46"/>
    </row>
    <row r="189" spans="1:7" ht="27.75">
      <c r="A189" s="57" t="s">
        <v>7</v>
      </c>
      <c r="B189" s="37">
        <v>964</v>
      </c>
      <c r="C189" s="6">
        <v>62</v>
      </c>
      <c r="D189" s="7">
        <f t="shared" si="80"/>
        <v>1026</v>
      </c>
      <c r="E189" s="2">
        <f t="shared" si="81"/>
        <v>0.93957115009746583</v>
      </c>
      <c r="F189" s="2">
        <f t="shared" si="82"/>
        <v>6.042884990253411E-2</v>
      </c>
      <c r="G189" s="46"/>
    </row>
    <row r="190" spans="1:7" ht="27.75">
      <c r="A190" s="29" t="s">
        <v>20</v>
      </c>
      <c r="B190" s="37">
        <v>2796</v>
      </c>
      <c r="C190" s="6">
        <v>96</v>
      </c>
      <c r="D190" s="7">
        <f t="shared" si="80"/>
        <v>2892</v>
      </c>
      <c r="E190" s="2">
        <f t="shared" si="81"/>
        <v>0.96680497925311204</v>
      </c>
      <c r="F190" s="2">
        <f t="shared" si="82"/>
        <v>3.3195020746887967E-2</v>
      </c>
      <c r="G190" s="46"/>
    </row>
    <row r="191" spans="1:7" ht="27.75">
      <c r="A191" s="38" t="s">
        <v>112</v>
      </c>
      <c r="B191" s="37">
        <v>113</v>
      </c>
      <c r="C191" s="6">
        <v>4</v>
      </c>
      <c r="D191" s="7">
        <f t="shared" si="80"/>
        <v>117</v>
      </c>
      <c r="E191" s="2">
        <f t="shared" si="81"/>
        <v>0.96581196581196582</v>
      </c>
      <c r="F191" s="2">
        <f t="shared" si="82"/>
        <v>3.4188034188034191E-2</v>
      </c>
      <c r="G191" s="46"/>
    </row>
    <row r="192" spans="1:7" ht="27.75">
      <c r="A192" s="38" t="s">
        <v>12</v>
      </c>
      <c r="B192" s="37">
        <v>1698</v>
      </c>
      <c r="C192" s="6">
        <v>46</v>
      </c>
      <c r="D192" s="7">
        <f t="shared" si="80"/>
        <v>1744</v>
      </c>
      <c r="E192" s="2">
        <f t="shared" si="81"/>
        <v>0.97362385321100919</v>
      </c>
      <c r="F192" s="2">
        <f t="shared" si="82"/>
        <v>2.6376146788990827E-2</v>
      </c>
      <c r="G192" s="46"/>
    </row>
    <row r="193" spans="1:7" ht="27.75">
      <c r="A193" s="37" t="s">
        <v>11</v>
      </c>
      <c r="B193" s="37">
        <v>846</v>
      </c>
      <c r="C193" s="6">
        <v>19</v>
      </c>
      <c r="D193" s="7">
        <f t="shared" si="80"/>
        <v>865</v>
      </c>
      <c r="E193" s="2">
        <f t="shared" si="81"/>
        <v>0.97803468208092481</v>
      </c>
      <c r="F193" s="2">
        <f t="shared" si="82"/>
        <v>2.1965317919075144E-2</v>
      </c>
      <c r="G193" s="46"/>
    </row>
    <row r="194" spans="1:7" ht="27.75">
      <c r="A194" s="37" t="s">
        <v>13</v>
      </c>
      <c r="B194" s="37">
        <v>360</v>
      </c>
      <c r="C194" s="6">
        <v>24</v>
      </c>
      <c r="D194" s="7">
        <f t="shared" si="80"/>
        <v>384</v>
      </c>
      <c r="E194" s="2">
        <f t="shared" si="81"/>
        <v>0.9375</v>
      </c>
      <c r="F194" s="2">
        <f t="shared" si="82"/>
        <v>6.25E-2</v>
      </c>
      <c r="G194" s="46"/>
    </row>
    <row r="195" spans="1:7" ht="27.75">
      <c r="A195" s="40" t="s">
        <v>28</v>
      </c>
      <c r="B195" s="37">
        <v>210</v>
      </c>
      <c r="C195" s="6">
        <v>21</v>
      </c>
      <c r="D195" s="7">
        <f t="shared" si="80"/>
        <v>231</v>
      </c>
      <c r="E195" s="2">
        <f t="shared" si="81"/>
        <v>0.90909090909090906</v>
      </c>
      <c r="F195" s="2">
        <f t="shared" si="82"/>
        <v>9.0909090909090912E-2</v>
      </c>
      <c r="G195" s="46"/>
    </row>
    <row r="196" spans="1:7" ht="27.75">
      <c r="A196" s="37" t="s">
        <v>116</v>
      </c>
      <c r="B196" s="37">
        <v>148</v>
      </c>
      <c r="C196" s="6">
        <v>5</v>
      </c>
      <c r="D196" s="7">
        <f t="shared" si="80"/>
        <v>153</v>
      </c>
      <c r="E196" s="2">
        <f t="shared" si="81"/>
        <v>0.9673202614379085</v>
      </c>
      <c r="F196" s="2">
        <f t="shared" si="82"/>
        <v>3.2679738562091505E-2</v>
      </c>
      <c r="G196" s="46"/>
    </row>
    <row r="197" spans="1:7" ht="27.75">
      <c r="A197" s="37" t="s">
        <v>10</v>
      </c>
      <c r="B197" s="37">
        <v>48</v>
      </c>
      <c r="C197" s="6">
        <v>0</v>
      </c>
      <c r="D197" s="7">
        <f t="shared" si="80"/>
        <v>48</v>
      </c>
      <c r="E197" s="2">
        <f t="shared" si="81"/>
        <v>1</v>
      </c>
      <c r="F197" s="2">
        <f t="shared" si="82"/>
        <v>0</v>
      </c>
      <c r="G197" s="46"/>
    </row>
    <row r="198" spans="1:7" ht="27.75">
      <c r="A198" s="37" t="s">
        <v>115</v>
      </c>
      <c r="B198" s="37">
        <v>24</v>
      </c>
      <c r="C198" s="6">
        <v>0</v>
      </c>
      <c r="D198" s="7">
        <f t="shared" si="80"/>
        <v>24</v>
      </c>
      <c r="E198" s="2">
        <f t="shared" si="81"/>
        <v>1</v>
      </c>
      <c r="F198" s="2">
        <f t="shared" si="82"/>
        <v>0</v>
      </c>
      <c r="G198" s="46"/>
    </row>
    <row r="199" spans="1:7" ht="27.75">
      <c r="A199" s="71" t="s">
        <v>37</v>
      </c>
      <c r="B199" s="37">
        <v>43</v>
      </c>
      <c r="C199" s="6">
        <v>1</v>
      </c>
      <c r="D199" s="7">
        <f t="shared" si="80"/>
        <v>44</v>
      </c>
      <c r="E199" s="2">
        <f t="shared" ref="E199" si="85">B199/D199</f>
        <v>0.97727272727272729</v>
      </c>
      <c r="F199" s="2">
        <f t="shared" ref="F199" si="86">C199/D199</f>
        <v>2.2727272727272728E-2</v>
      </c>
      <c r="G199" s="46"/>
    </row>
    <row r="200" spans="1:7" ht="27.75">
      <c r="A200" s="39" t="s">
        <v>113</v>
      </c>
      <c r="B200" s="37">
        <v>3238</v>
      </c>
      <c r="C200" s="6">
        <v>116</v>
      </c>
      <c r="D200" s="7">
        <f t="shared" si="80"/>
        <v>3354</v>
      </c>
      <c r="E200" s="2">
        <f t="shared" si="81"/>
        <v>0.96541443053070963</v>
      </c>
      <c r="F200" s="2">
        <f t="shared" si="82"/>
        <v>3.4585569469290402E-2</v>
      </c>
      <c r="G200" s="46"/>
    </row>
    <row r="201" spans="1:7" ht="27.75">
      <c r="A201" s="41" t="s">
        <v>57</v>
      </c>
      <c r="B201" s="37">
        <v>254</v>
      </c>
      <c r="C201" s="6">
        <v>18</v>
      </c>
      <c r="D201" s="7">
        <f t="shared" si="80"/>
        <v>272</v>
      </c>
      <c r="E201" s="2">
        <f t="shared" si="81"/>
        <v>0.93382352941176472</v>
      </c>
      <c r="F201" s="2">
        <f t="shared" si="82"/>
        <v>6.6176470588235295E-2</v>
      </c>
      <c r="G201" s="46"/>
    </row>
    <row r="202" spans="1:7" ht="27.75">
      <c r="A202" s="41" t="s">
        <v>71</v>
      </c>
      <c r="B202" s="37">
        <v>181</v>
      </c>
      <c r="C202" s="6">
        <v>15</v>
      </c>
      <c r="D202" s="7">
        <f t="shared" si="80"/>
        <v>196</v>
      </c>
      <c r="E202" s="2">
        <f t="shared" si="81"/>
        <v>0.92346938775510201</v>
      </c>
      <c r="F202" s="2">
        <f t="shared" si="82"/>
        <v>7.6530612244897961E-2</v>
      </c>
      <c r="G202" s="46"/>
    </row>
    <row r="203" spans="1:7" ht="27.75">
      <c r="A203" s="41" t="s">
        <v>38</v>
      </c>
      <c r="B203" s="37">
        <v>133</v>
      </c>
      <c r="C203" s="6">
        <v>12</v>
      </c>
      <c r="D203" s="7">
        <f t="shared" si="80"/>
        <v>145</v>
      </c>
      <c r="E203" s="2">
        <f t="shared" si="81"/>
        <v>0.91724137931034477</v>
      </c>
      <c r="F203" s="2">
        <f t="shared" si="82"/>
        <v>8.2758620689655171E-2</v>
      </c>
      <c r="G203" s="46"/>
    </row>
    <row r="204" spans="1:7" ht="27.75">
      <c r="A204" s="41" t="s">
        <v>56</v>
      </c>
      <c r="B204" s="37">
        <v>105</v>
      </c>
      <c r="C204" s="6">
        <v>6</v>
      </c>
      <c r="D204" s="7">
        <f t="shared" si="80"/>
        <v>111</v>
      </c>
      <c r="E204" s="2">
        <f t="shared" si="81"/>
        <v>0.94594594594594594</v>
      </c>
      <c r="F204" s="2">
        <f t="shared" si="82"/>
        <v>5.4054054054054057E-2</v>
      </c>
      <c r="G204" s="46"/>
    </row>
    <row r="205" spans="1:7" ht="27.75">
      <c r="A205" s="36" t="s">
        <v>117</v>
      </c>
      <c r="B205" s="37">
        <v>388</v>
      </c>
      <c r="C205" s="6">
        <v>14</v>
      </c>
      <c r="D205" s="7">
        <f t="shared" si="80"/>
        <v>402</v>
      </c>
      <c r="E205" s="2">
        <f t="shared" si="81"/>
        <v>0.96517412935323388</v>
      </c>
      <c r="F205" s="2">
        <f t="shared" si="82"/>
        <v>3.482587064676617E-2</v>
      </c>
      <c r="G205" s="46"/>
    </row>
    <row r="206" spans="1:7" ht="27.75">
      <c r="A206" s="41" t="s">
        <v>108</v>
      </c>
      <c r="B206" s="37">
        <v>110</v>
      </c>
      <c r="C206" s="6">
        <v>0</v>
      </c>
      <c r="D206" s="7">
        <f t="shared" si="80"/>
        <v>110</v>
      </c>
      <c r="E206" s="2">
        <f t="shared" si="81"/>
        <v>1</v>
      </c>
      <c r="F206" s="2">
        <f t="shared" si="82"/>
        <v>0</v>
      </c>
      <c r="G206" s="46"/>
    </row>
    <row r="207" spans="1:7" ht="27.75">
      <c r="A207" s="35" t="s">
        <v>39</v>
      </c>
      <c r="B207" s="37">
        <v>55</v>
      </c>
      <c r="C207" s="6">
        <v>0</v>
      </c>
      <c r="D207" s="7">
        <f t="shared" si="80"/>
        <v>55</v>
      </c>
      <c r="E207" s="2">
        <f t="shared" ref="E207:E208" si="87">B207/D207</f>
        <v>1</v>
      </c>
      <c r="F207" s="2">
        <f t="shared" ref="F207:F208" si="88">C207/D207</f>
        <v>0</v>
      </c>
      <c r="G207" s="46"/>
    </row>
    <row r="208" spans="1:7" ht="27.75">
      <c r="A208" s="35" t="s">
        <v>40</v>
      </c>
      <c r="B208" s="37">
        <v>13</v>
      </c>
      <c r="C208" s="6">
        <v>0</v>
      </c>
      <c r="D208" s="7">
        <f t="shared" si="80"/>
        <v>13</v>
      </c>
      <c r="E208" s="2">
        <f t="shared" si="87"/>
        <v>1</v>
      </c>
      <c r="F208" s="2">
        <f t="shared" si="88"/>
        <v>0</v>
      </c>
      <c r="G208" s="46"/>
    </row>
    <row r="209" spans="1:9" ht="27.75">
      <c r="A209" s="49" t="s">
        <v>9</v>
      </c>
      <c r="B209" s="42">
        <f>SUM(B177:B208)</f>
        <v>22580</v>
      </c>
      <c r="C209" s="42">
        <f>SUM(C177:C208)</f>
        <v>873</v>
      </c>
      <c r="D209" s="42">
        <f>SUM(D177:D208)</f>
        <v>23453</v>
      </c>
      <c r="E209" s="1">
        <f>B209/D209</f>
        <v>0.96277661706391504</v>
      </c>
      <c r="F209" s="1">
        <f>C209/D209</f>
        <v>3.7223382936084938E-2</v>
      </c>
      <c r="G209" s="46"/>
    </row>
    <row r="210" spans="1:9" ht="30" customHeight="1">
      <c r="A210" s="98" t="s">
        <v>97</v>
      </c>
      <c r="B210" s="98"/>
      <c r="C210" s="98"/>
      <c r="D210" s="98"/>
      <c r="E210" s="98"/>
      <c r="F210" s="98"/>
      <c r="I210" s="44"/>
    </row>
    <row r="211" spans="1:9" ht="27.75" customHeight="1">
      <c r="A211" s="17" t="s">
        <v>18</v>
      </c>
      <c r="B211" s="42" t="s">
        <v>90</v>
      </c>
      <c r="C211" s="42" t="s">
        <v>91</v>
      </c>
      <c r="D211" s="81" t="s">
        <v>35</v>
      </c>
      <c r="E211" s="81"/>
      <c r="F211" s="81"/>
      <c r="I211" s="44"/>
    </row>
    <row r="212" spans="1:9" ht="27.75">
      <c r="A212" s="50" t="s">
        <v>30</v>
      </c>
      <c r="B212" s="3"/>
      <c r="C212" s="3">
        <f>D31</f>
        <v>480187</v>
      </c>
      <c r="D212" s="79">
        <f>B212/C212</f>
        <v>0</v>
      </c>
      <c r="E212" s="79"/>
      <c r="F212" s="79"/>
      <c r="G212" s="46"/>
      <c r="I212" s="44"/>
    </row>
    <row r="213" spans="1:9" ht="27.75">
      <c r="A213" s="50" t="s">
        <v>31</v>
      </c>
      <c r="B213" s="3"/>
      <c r="C213" s="3">
        <f>D62</f>
        <v>127859</v>
      </c>
      <c r="D213" s="79">
        <f>B213/C213</f>
        <v>0</v>
      </c>
      <c r="E213" s="79"/>
      <c r="F213" s="79"/>
      <c r="I213" s="44"/>
    </row>
    <row r="214" spans="1:9" ht="27.75">
      <c r="A214" s="51"/>
      <c r="B214" s="13"/>
      <c r="C214" s="13"/>
      <c r="D214" s="13"/>
      <c r="E214" s="12"/>
      <c r="F214" s="12"/>
      <c r="I214" s="44"/>
    </row>
    <row r="215" spans="1:9" ht="30">
      <c r="A215" s="80" t="s">
        <v>134</v>
      </c>
      <c r="B215" s="80"/>
      <c r="C215" s="80"/>
      <c r="D215" s="80"/>
      <c r="E215" s="80"/>
      <c r="F215" s="80"/>
      <c r="I215" s="44"/>
    </row>
    <row r="216" spans="1:9" ht="27.75">
      <c r="A216" s="81" t="s">
        <v>22</v>
      </c>
      <c r="B216" s="81"/>
      <c r="C216" s="42" t="s">
        <v>30</v>
      </c>
      <c r="D216" s="81" t="s">
        <v>36</v>
      </c>
      <c r="E216" s="81"/>
      <c r="F216" s="81"/>
      <c r="G216" s="43"/>
      <c r="I216" s="44"/>
    </row>
    <row r="217" spans="1:9" ht="27.75">
      <c r="A217" s="82" t="s">
        <v>46</v>
      </c>
      <c r="B217" s="82"/>
      <c r="C217" s="3">
        <f>B212</f>
        <v>0</v>
      </c>
      <c r="D217" s="79"/>
      <c r="E217" s="79"/>
      <c r="F217" s="79"/>
      <c r="G217" s="43"/>
    </row>
    <row r="218" spans="1:9" ht="27.75">
      <c r="A218" s="78" t="s">
        <v>32</v>
      </c>
      <c r="B218" s="78"/>
      <c r="C218" s="3"/>
      <c r="D218" s="79" t="e">
        <f>C218/$C$217</f>
        <v>#DIV/0!</v>
      </c>
      <c r="E218" s="79"/>
      <c r="F218" s="79"/>
      <c r="G218" s="43"/>
    </row>
    <row r="219" spans="1:9" ht="27.75">
      <c r="A219" s="78" t="s">
        <v>33</v>
      </c>
      <c r="B219" s="78"/>
      <c r="C219" s="3"/>
      <c r="D219" s="79" t="e">
        <f>C219/$C$217</f>
        <v>#DIV/0!</v>
      </c>
      <c r="E219" s="79"/>
      <c r="F219" s="79"/>
      <c r="G219" s="43"/>
    </row>
    <row r="220" spans="1:9" ht="27.75">
      <c r="A220" s="78" t="s">
        <v>15</v>
      </c>
      <c r="B220" s="78"/>
      <c r="C220" s="3"/>
      <c r="D220" s="79" t="e">
        <f>C220/$C$217</f>
        <v>#DIV/0!</v>
      </c>
      <c r="E220" s="79"/>
      <c r="F220" s="79"/>
      <c r="G220" s="43"/>
    </row>
    <row r="221" spans="1:9" ht="27.75">
      <c r="A221" s="78" t="s">
        <v>45</v>
      </c>
      <c r="B221" s="78"/>
      <c r="C221" s="3"/>
      <c r="D221" s="79" t="e">
        <f>C221/$C$217</f>
        <v>#DIV/0!</v>
      </c>
      <c r="E221" s="79"/>
      <c r="F221" s="79"/>
      <c r="G221" s="43"/>
    </row>
    <row r="222" spans="1:9" ht="27.75">
      <c r="A222" s="78" t="s">
        <v>34</v>
      </c>
      <c r="B222" s="78"/>
      <c r="C222" s="3"/>
      <c r="D222" s="79" t="e">
        <f>C222/$C$217</f>
        <v>#DIV/0!</v>
      </c>
      <c r="E222" s="79"/>
      <c r="F222" s="79"/>
      <c r="G222" s="43"/>
    </row>
    <row r="225" spans="1:7" ht="30">
      <c r="A225" s="80" t="s">
        <v>132</v>
      </c>
      <c r="B225" s="80"/>
      <c r="C225" s="80"/>
      <c r="D225" s="80"/>
      <c r="E225" s="80"/>
      <c r="F225" s="80"/>
    </row>
    <row r="226" spans="1:7" ht="27.75">
      <c r="A226" s="81" t="s">
        <v>22</v>
      </c>
      <c r="B226" s="81"/>
      <c r="C226" s="59" t="s">
        <v>30</v>
      </c>
      <c r="D226" s="81" t="s">
        <v>36</v>
      </c>
      <c r="E226" s="81"/>
      <c r="F226" s="81"/>
    </row>
    <row r="227" spans="1:7" ht="27.75">
      <c r="A227" s="82" t="s">
        <v>129</v>
      </c>
      <c r="B227" s="82"/>
      <c r="C227" s="3">
        <f>B213</f>
        <v>0</v>
      </c>
      <c r="D227" s="79"/>
      <c r="E227" s="79"/>
      <c r="F227" s="79"/>
    </row>
    <row r="228" spans="1:7" ht="27.75">
      <c r="A228" s="78" t="s">
        <v>32</v>
      </c>
      <c r="B228" s="78"/>
      <c r="C228" s="3"/>
      <c r="D228" s="79" t="e">
        <f>C228/$C$217</f>
        <v>#DIV/0!</v>
      </c>
      <c r="E228" s="79"/>
      <c r="F228" s="79"/>
    </row>
    <row r="229" spans="1:7" ht="27.75">
      <c r="A229" s="78" t="s">
        <v>33</v>
      </c>
      <c r="B229" s="78"/>
      <c r="C229" s="3"/>
      <c r="D229" s="79" t="e">
        <f>C229/$C$217</f>
        <v>#DIV/0!</v>
      </c>
      <c r="E229" s="79"/>
      <c r="F229" s="79"/>
    </row>
    <row r="230" spans="1:7" ht="27.75">
      <c r="A230" s="78" t="s">
        <v>15</v>
      </c>
      <c r="B230" s="78"/>
      <c r="C230" s="3"/>
      <c r="D230" s="79" t="e">
        <f>C230/$C$217</f>
        <v>#DIV/0!</v>
      </c>
      <c r="E230" s="79"/>
      <c r="F230" s="79"/>
    </row>
    <row r="231" spans="1:7" ht="27.75">
      <c r="A231" s="78" t="s">
        <v>45</v>
      </c>
      <c r="B231" s="78"/>
      <c r="C231" s="3"/>
      <c r="D231" s="79" t="e">
        <f>C231/$C$217</f>
        <v>#DIV/0!</v>
      </c>
      <c r="E231" s="79"/>
      <c r="F231" s="79"/>
    </row>
    <row r="232" spans="1:7" ht="27.75">
      <c r="A232" s="78" t="s">
        <v>34</v>
      </c>
      <c r="B232" s="78"/>
      <c r="C232" s="3"/>
      <c r="D232" s="79" t="e">
        <f>C232/$C$217</f>
        <v>#DIV/0!</v>
      </c>
      <c r="E232" s="79"/>
      <c r="F232" s="79"/>
    </row>
    <row r="235" spans="1:7" ht="27.75">
      <c r="A235" s="94" t="s">
        <v>98</v>
      </c>
      <c r="B235" s="94"/>
      <c r="C235" s="94"/>
      <c r="D235" s="94"/>
      <c r="E235" s="94"/>
      <c r="F235" s="94"/>
      <c r="G235" s="12"/>
    </row>
    <row r="236" spans="1:7" ht="27.75">
      <c r="A236" s="88" t="s">
        <v>22</v>
      </c>
      <c r="B236" s="89"/>
      <c r="C236" s="42" t="s">
        <v>23</v>
      </c>
      <c r="D236" s="88" t="s">
        <v>92</v>
      </c>
      <c r="E236" s="90"/>
      <c r="F236" s="89"/>
    </row>
    <row r="237" spans="1:7" ht="27.75">
      <c r="A237" s="83" t="s">
        <v>24</v>
      </c>
      <c r="B237" s="84"/>
      <c r="C237" s="3">
        <v>32274</v>
      </c>
      <c r="D237" s="91"/>
      <c r="E237" s="92"/>
      <c r="F237" s="93"/>
    </row>
    <row r="238" spans="1:7" ht="27.75">
      <c r="A238" s="83" t="s">
        <v>25</v>
      </c>
      <c r="B238" s="84"/>
      <c r="C238" s="14">
        <f>D31</f>
        <v>480187</v>
      </c>
      <c r="D238" s="91">
        <f>C237/C238</f>
        <v>6.7211315591634097E-2</v>
      </c>
      <c r="E238" s="92"/>
      <c r="F238" s="93"/>
    </row>
    <row r="239" spans="1:7" ht="27.75">
      <c r="A239" s="52"/>
      <c r="B239" s="15"/>
      <c r="C239" s="15"/>
      <c r="D239" s="16"/>
      <c r="E239" s="12"/>
      <c r="F239" s="12"/>
    </row>
    <row r="240" spans="1:7" ht="20.25">
      <c r="A240" s="94" t="s">
        <v>99</v>
      </c>
      <c r="B240" s="94"/>
      <c r="C240" s="94"/>
      <c r="D240" s="94"/>
      <c r="E240" s="94"/>
      <c r="F240" s="94"/>
    </row>
    <row r="241" spans="1:6" ht="27.75">
      <c r="A241" s="88" t="s">
        <v>22</v>
      </c>
      <c r="B241" s="89"/>
      <c r="C241" s="42" t="s">
        <v>23</v>
      </c>
      <c r="D241" s="88" t="s">
        <v>93</v>
      </c>
      <c r="E241" s="90"/>
      <c r="F241" s="89"/>
    </row>
    <row r="242" spans="1:6" ht="27.75">
      <c r="A242" s="83" t="s">
        <v>26</v>
      </c>
      <c r="B242" s="84"/>
      <c r="C242" s="3">
        <v>13239</v>
      </c>
      <c r="D242" s="91"/>
      <c r="E242" s="92"/>
      <c r="F242" s="93"/>
    </row>
    <row r="243" spans="1:6" ht="27.75">
      <c r="A243" s="83" t="s">
        <v>27</v>
      </c>
      <c r="B243" s="84"/>
      <c r="C243" s="3">
        <f>D62</f>
        <v>127859</v>
      </c>
      <c r="D243" s="91">
        <f>C242/C243</f>
        <v>0.10354374740925551</v>
      </c>
      <c r="E243" s="92"/>
      <c r="F243" s="93"/>
    </row>
    <row r="244" spans="1:6" ht="27.75">
      <c r="A244" s="52"/>
      <c r="B244" s="15"/>
      <c r="C244" s="15"/>
      <c r="D244" s="16"/>
      <c r="E244" s="12"/>
      <c r="F244" s="12"/>
    </row>
    <row r="245" spans="1:6" ht="20.25">
      <c r="A245" s="94" t="s">
        <v>100</v>
      </c>
      <c r="B245" s="94"/>
      <c r="C245" s="94"/>
      <c r="D245" s="94"/>
      <c r="E245" s="94"/>
      <c r="F245" s="94"/>
    </row>
    <row r="246" spans="1:6" ht="27.75">
      <c r="A246" s="88" t="s">
        <v>22</v>
      </c>
      <c r="B246" s="89"/>
      <c r="C246" s="42" t="s">
        <v>23</v>
      </c>
      <c r="D246" s="88" t="s">
        <v>118</v>
      </c>
      <c r="E246" s="90"/>
      <c r="F246" s="89"/>
    </row>
    <row r="247" spans="1:6" ht="27.75">
      <c r="A247" s="83" t="s">
        <v>24</v>
      </c>
      <c r="B247" s="84"/>
      <c r="C247" s="3">
        <f>C237</f>
        <v>32274</v>
      </c>
      <c r="D247" s="85"/>
      <c r="E247" s="86"/>
      <c r="F247" s="87"/>
    </row>
    <row r="248" spans="1:6" ht="27.75">
      <c r="A248" s="83" t="s">
        <v>26</v>
      </c>
      <c r="B248" s="84"/>
      <c r="C248" s="3">
        <f>C242</f>
        <v>13239</v>
      </c>
      <c r="D248" s="85">
        <f>C248/C247</f>
        <v>0.41020635805911881</v>
      </c>
      <c r="E248" s="86"/>
      <c r="F248" s="87"/>
    </row>
    <row r="249" spans="1:6" ht="27.75">
      <c r="A249" s="51"/>
      <c r="B249" s="13"/>
      <c r="C249" s="13"/>
      <c r="D249" s="16"/>
      <c r="E249" s="12"/>
      <c r="F249" s="12"/>
    </row>
    <row r="250" spans="1:6" ht="20.25">
      <c r="A250" s="94" t="s">
        <v>101</v>
      </c>
      <c r="B250" s="94"/>
      <c r="C250" s="94"/>
      <c r="D250" s="94"/>
      <c r="E250" s="94"/>
      <c r="F250" s="94"/>
    </row>
    <row r="251" spans="1:6" ht="27.75">
      <c r="A251" s="88" t="s">
        <v>42</v>
      </c>
      <c r="B251" s="89"/>
      <c r="C251" s="42" t="s">
        <v>23</v>
      </c>
      <c r="D251" s="88" t="s">
        <v>94</v>
      </c>
      <c r="E251" s="90"/>
      <c r="F251" s="89"/>
    </row>
    <row r="252" spans="1:6" ht="27.75">
      <c r="A252" s="83" t="s">
        <v>30</v>
      </c>
      <c r="B252" s="84"/>
      <c r="C252" s="3">
        <f>C247</f>
        <v>32274</v>
      </c>
      <c r="D252" s="85"/>
      <c r="E252" s="86"/>
      <c r="F252" s="87"/>
    </row>
    <row r="253" spans="1:6" ht="27.75">
      <c r="A253" s="83" t="s">
        <v>43</v>
      </c>
      <c r="B253" s="84"/>
      <c r="C253" s="14">
        <v>31542</v>
      </c>
      <c r="D253" s="85">
        <f>C253/C252</f>
        <v>0.97731920431306929</v>
      </c>
      <c r="E253" s="86"/>
      <c r="F253" s="87"/>
    </row>
    <row r="254" spans="1:6" ht="27.75">
      <c r="A254" s="83" t="s">
        <v>44</v>
      </c>
      <c r="B254" s="84"/>
      <c r="C254" s="14">
        <v>732</v>
      </c>
      <c r="D254" s="85">
        <f>C254/C252</f>
        <v>2.2680795686930655E-2</v>
      </c>
      <c r="E254" s="86"/>
      <c r="F254" s="87"/>
    </row>
    <row r="256" spans="1:6">
      <c r="A256" s="46" t="s">
        <v>141</v>
      </c>
      <c r="B256" s="9">
        <v>12727</v>
      </c>
      <c r="C256" s="9">
        <v>627</v>
      </c>
    </row>
    <row r="257" spans="1:8">
      <c r="A257" s="46" t="s">
        <v>142</v>
      </c>
      <c r="B257" s="9">
        <v>5712</v>
      </c>
      <c r="C257" s="9">
        <v>21</v>
      </c>
    </row>
    <row r="258" spans="1:8">
      <c r="A258" s="46" t="s">
        <v>143</v>
      </c>
      <c r="B258" s="9">
        <v>6566</v>
      </c>
      <c r="C258" s="9">
        <v>46</v>
      </c>
    </row>
    <row r="259" spans="1:8">
      <c r="A259" s="46" t="s">
        <v>144</v>
      </c>
      <c r="B259" s="9">
        <v>2258</v>
      </c>
      <c r="C259" s="9">
        <v>31</v>
      </c>
    </row>
    <row r="260" spans="1:8">
      <c r="A260" s="46" t="s">
        <v>145</v>
      </c>
      <c r="B260" s="9">
        <v>4279</v>
      </c>
      <c r="C260" s="9">
        <v>7</v>
      </c>
    </row>
    <row r="261" spans="1:8">
      <c r="B261" s="9">
        <f>SUM(B256:B260)</f>
        <v>31542</v>
      </c>
      <c r="C261" s="9">
        <f>SUM(C256:C260)</f>
        <v>732</v>
      </c>
      <c r="H261" s="9"/>
    </row>
  </sheetData>
  <mergeCells count="72">
    <mergeCell ref="D213:F213"/>
    <mergeCell ref="A115:G115"/>
    <mergeCell ref="A1:G1"/>
    <mergeCell ref="A32:G32"/>
    <mergeCell ref="A63:G63"/>
    <mergeCell ref="A69:G69"/>
    <mergeCell ref="A80:G80"/>
    <mergeCell ref="A144:F144"/>
    <mergeCell ref="A175:F175"/>
    <mergeCell ref="A210:F210"/>
    <mergeCell ref="D211:F211"/>
    <mergeCell ref="D212:F212"/>
    <mergeCell ref="A217:B217"/>
    <mergeCell ref="D217:F217"/>
    <mergeCell ref="A215:F215"/>
    <mergeCell ref="A216:B216"/>
    <mergeCell ref="D216:F216"/>
    <mergeCell ref="A218:B218"/>
    <mergeCell ref="D218:F218"/>
    <mergeCell ref="A219:B219"/>
    <mergeCell ref="D219:F219"/>
    <mergeCell ref="A220:B220"/>
    <mergeCell ref="D220:F220"/>
    <mergeCell ref="A241:B241"/>
    <mergeCell ref="D241:F241"/>
    <mergeCell ref="A221:B221"/>
    <mergeCell ref="D221:F221"/>
    <mergeCell ref="A222:B222"/>
    <mergeCell ref="D222:F222"/>
    <mergeCell ref="A235:F235"/>
    <mergeCell ref="A236:B236"/>
    <mergeCell ref="D236:F236"/>
    <mergeCell ref="A237:B237"/>
    <mergeCell ref="D237:F237"/>
    <mergeCell ref="A238:B238"/>
    <mergeCell ref="D238:F238"/>
    <mergeCell ref="A240:F240"/>
    <mergeCell ref="A228:B228"/>
    <mergeCell ref="D228:F228"/>
    <mergeCell ref="A251:B251"/>
    <mergeCell ref="D251:F251"/>
    <mergeCell ref="A242:B242"/>
    <mergeCell ref="D242:F242"/>
    <mergeCell ref="A243:B243"/>
    <mergeCell ref="D243:F243"/>
    <mergeCell ref="A245:F245"/>
    <mergeCell ref="A246:B246"/>
    <mergeCell ref="D246:F246"/>
    <mergeCell ref="A247:B247"/>
    <mergeCell ref="D247:F247"/>
    <mergeCell ref="A248:B248"/>
    <mergeCell ref="D248:F248"/>
    <mergeCell ref="A250:F250"/>
    <mergeCell ref="A252:B252"/>
    <mergeCell ref="D252:F252"/>
    <mergeCell ref="A253:B253"/>
    <mergeCell ref="D253:F253"/>
    <mergeCell ref="A254:B254"/>
    <mergeCell ref="D254:F254"/>
    <mergeCell ref="A225:F225"/>
    <mergeCell ref="A226:B226"/>
    <mergeCell ref="D226:F226"/>
    <mergeCell ref="A227:B227"/>
    <mergeCell ref="D227:F227"/>
    <mergeCell ref="A232:B232"/>
    <mergeCell ref="D232:F232"/>
    <mergeCell ref="A229:B229"/>
    <mergeCell ref="D229:F229"/>
    <mergeCell ref="A230:B230"/>
    <mergeCell ref="D230:F230"/>
    <mergeCell ref="A231:B231"/>
    <mergeCell ref="D231:F231"/>
  </mergeCells>
  <printOptions horizontalCentered="1" verticalCentered="1"/>
  <pageMargins left="0.19685039370078741" right="0.39370078740157483" top="0" bottom="0" header="0" footer="0"/>
  <pageSetup paperSize="9" scale="71" orientation="portrait" r:id="rId1"/>
  <rowBreaks count="8" manualBreakCount="8">
    <brk id="31" max="6" man="1"/>
    <brk id="62" max="6" man="1"/>
    <brk id="79" max="6" man="1"/>
    <brk id="113" max="6" man="1"/>
    <brk id="143" max="6" man="1"/>
    <brk id="174" max="6" man="1"/>
    <brk id="209" max="6" man="1"/>
    <brk id="233" max="6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rightToLeft="1" workbookViewId="0">
      <selection activeCell="A4" sqref="A4"/>
    </sheetView>
  </sheetViews>
  <sheetFormatPr defaultColWidth="9" defaultRowHeight="14.25"/>
  <cols>
    <col min="1" max="1" width="33.125" style="46" customWidth="1"/>
    <col min="2" max="4" width="16.375" style="9" customWidth="1"/>
    <col min="5" max="6" width="23.875" style="9" customWidth="1"/>
    <col min="7" max="7" width="22.375" style="9" customWidth="1"/>
    <col min="8" max="8" width="24.125" style="43" bestFit="1" customWidth="1"/>
    <col min="9" max="9" width="9" style="43"/>
    <col min="10" max="16384" width="9" style="44"/>
  </cols>
  <sheetData>
    <row r="1" spans="1:11" ht="84" customHeight="1">
      <c r="A1" s="99" t="s">
        <v>131</v>
      </c>
      <c r="B1" s="99"/>
      <c r="C1" s="99"/>
    </row>
    <row r="2" spans="1:11" ht="63.75" customHeight="1">
      <c r="A2" s="96" t="s">
        <v>130</v>
      </c>
      <c r="B2" s="96"/>
      <c r="C2" s="96"/>
      <c r="D2" s="96"/>
      <c r="E2" s="96"/>
      <c r="F2" s="96"/>
      <c r="G2" s="96"/>
      <c r="J2" s="43"/>
      <c r="K2" s="43"/>
    </row>
    <row r="3" spans="1:11" ht="55.5">
      <c r="A3" s="22" t="s">
        <v>0</v>
      </c>
      <c r="B3" s="4" t="s">
        <v>1</v>
      </c>
      <c r="C3" s="4" t="s">
        <v>2</v>
      </c>
      <c r="D3" s="4" t="s">
        <v>3</v>
      </c>
      <c r="E3" s="4" t="s">
        <v>58</v>
      </c>
      <c r="F3" s="4" t="s">
        <v>59</v>
      </c>
      <c r="G3" s="4" t="s">
        <v>60</v>
      </c>
      <c r="J3" s="43"/>
      <c r="K3" s="43"/>
    </row>
    <row r="4" spans="1:11" ht="27.75">
      <c r="A4" s="21" t="s">
        <v>119</v>
      </c>
      <c r="B4" s="7">
        <f>'2014'!B3+'2014'!B4+'2014'!B5</f>
        <v>14675</v>
      </c>
      <c r="C4" s="7">
        <f>'2014'!C3+'2014'!C4+'2014'!C5</f>
        <v>15852</v>
      </c>
      <c r="D4" s="3">
        <f t="shared" ref="D4:D14" si="0">B4+C4</f>
        <v>30527</v>
      </c>
      <c r="E4" s="2">
        <f t="shared" ref="E4:E14" si="1">B4/D4</f>
        <v>0.48072198381760411</v>
      </c>
      <c r="F4" s="2">
        <f t="shared" ref="F4:F14" si="2">C4/D4</f>
        <v>0.51927801618239589</v>
      </c>
      <c r="G4" s="1">
        <f t="shared" ref="G4:G13" si="3">D4/$D$14</f>
        <v>6.3573149627124431E-2</v>
      </c>
      <c r="J4" s="43"/>
      <c r="K4" s="43"/>
    </row>
    <row r="5" spans="1:11" ht="27.75">
      <c r="A5" s="21" t="s">
        <v>120</v>
      </c>
      <c r="B5" s="7">
        <f>'2014'!B6+'2014'!B7+'2014'!B8+'2014'!B9+'2014'!B11+'2014'!B12+'2014'!B13</f>
        <v>44761</v>
      </c>
      <c r="C5" s="7">
        <f>'2014'!C6+'2014'!C7+'2014'!C8+'2014'!C9+'2014'!C11+'2014'!C12+'2014'!C13</f>
        <v>26649</v>
      </c>
      <c r="D5" s="3">
        <f t="shared" si="0"/>
        <v>71410</v>
      </c>
      <c r="E5" s="2">
        <f t="shared" si="1"/>
        <v>0.6268169724128273</v>
      </c>
      <c r="F5" s="2">
        <f t="shared" si="2"/>
        <v>0.37318302758717264</v>
      </c>
      <c r="G5" s="1">
        <f t="shared" si="3"/>
        <v>0.14871289726710635</v>
      </c>
      <c r="K5" s="43"/>
    </row>
    <row r="6" spans="1:11" ht="27.75">
      <c r="A6" s="21" t="s">
        <v>121</v>
      </c>
      <c r="B6" s="7">
        <f>'2014'!B14+'2014'!B15</f>
        <v>13523</v>
      </c>
      <c r="C6" s="7">
        <f>'2014'!C14+'2014'!C15</f>
        <v>9944</v>
      </c>
      <c r="D6" s="3">
        <f t="shared" si="0"/>
        <v>23467</v>
      </c>
      <c r="E6" s="2">
        <f t="shared" si="1"/>
        <v>0.57625601909063795</v>
      </c>
      <c r="F6" s="2">
        <f t="shared" si="2"/>
        <v>0.42374398090936211</v>
      </c>
      <c r="G6" s="1">
        <f t="shared" si="3"/>
        <v>4.8870544183828385E-2</v>
      </c>
      <c r="K6" s="43"/>
    </row>
    <row r="7" spans="1:11" ht="27.75">
      <c r="A7" s="7" t="s">
        <v>16</v>
      </c>
      <c r="B7" s="7">
        <f>'2014'!B16</f>
        <v>26227</v>
      </c>
      <c r="C7" s="7">
        <f>'2014'!C16</f>
        <v>29658</v>
      </c>
      <c r="D7" s="3">
        <f t="shared" si="0"/>
        <v>55885</v>
      </c>
      <c r="E7" s="2">
        <f t="shared" si="1"/>
        <v>0.46930303301422566</v>
      </c>
      <c r="F7" s="2">
        <f t="shared" si="2"/>
        <v>0.5306969669857744</v>
      </c>
      <c r="G7" s="1">
        <f t="shared" si="3"/>
        <v>0.11638174294597729</v>
      </c>
      <c r="J7" s="43"/>
      <c r="K7" s="43"/>
    </row>
    <row r="8" spans="1:11" ht="27.75">
      <c r="A8" s="7" t="s">
        <v>7</v>
      </c>
      <c r="B8" s="19">
        <f>'2014'!B17</f>
        <v>15324</v>
      </c>
      <c r="C8" s="19">
        <f>'2014'!C17</f>
        <v>9662</v>
      </c>
      <c r="D8" s="3">
        <f t="shared" si="0"/>
        <v>24986</v>
      </c>
      <c r="E8" s="2">
        <f t="shared" si="1"/>
        <v>0.61330344993196195</v>
      </c>
      <c r="F8" s="2">
        <f t="shared" si="2"/>
        <v>0.3866965500680381</v>
      </c>
      <c r="G8" s="1">
        <f t="shared" si="3"/>
        <v>5.2033895128356246E-2</v>
      </c>
      <c r="J8" s="43"/>
      <c r="K8" s="43"/>
    </row>
    <row r="9" spans="1:11" ht="27.75">
      <c r="A9" s="7" t="s">
        <v>20</v>
      </c>
      <c r="B9" s="7">
        <f>'2014'!B18</f>
        <v>58924</v>
      </c>
      <c r="C9" s="7">
        <f>'2014'!C18</f>
        <v>98863</v>
      </c>
      <c r="D9" s="3">
        <f t="shared" si="0"/>
        <v>157787</v>
      </c>
      <c r="E9" s="2">
        <f t="shared" si="1"/>
        <v>0.3734401439915836</v>
      </c>
      <c r="F9" s="2">
        <f t="shared" si="2"/>
        <v>0.62655985600841646</v>
      </c>
      <c r="G9" s="1">
        <f t="shared" si="3"/>
        <v>0.32859490156959686</v>
      </c>
      <c r="J9" s="43"/>
      <c r="K9" s="43"/>
    </row>
    <row r="10" spans="1:11" ht="27.75">
      <c r="A10" s="7" t="s">
        <v>103</v>
      </c>
      <c r="B10" s="11">
        <f>'2014'!B19</f>
        <v>580</v>
      </c>
      <c r="C10" s="11">
        <f>'2014'!C19</f>
        <v>680</v>
      </c>
      <c r="D10" s="3">
        <f t="shared" si="0"/>
        <v>1260</v>
      </c>
      <c r="E10" s="2">
        <f t="shared" si="1"/>
        <v>0.46031746031746029</v>
      </c>
      <c r="F10" s="2">
        <f t="shared" si="2"/>
        <v>0.53968253968253965</v>
      </c>
      <c r="G10" s="1">
        <f t="shared" si="3"/>
        <v>2.6239777420046773E-3</v>
      </c>
      <c r="J10" s="43"/>
      <c r="K10" s="43"/>
    </row>
    <row r="11" spans="1:11" ht="27.75">
      <c r="A11" s="7" t="s">
        <v>104</v>
      </c>
      <c r="B11" s="19">
        <f>'2014'!B20</f>
        <v>12274</v>
      </c>
      <c r="C11" s="19">
        <f>'2014'!C20</f>
        <v>42123</v>
      </c>
      <c r="D11" s="3">
        <f t="shared" si="0"/>
        <v>54397</v>
      </c>
      <c r="E11" s="2">
        <f t="shared" si="1"/>
        <v>0.22563744324135523</v>
      </c>
      <c r="F11" s="2">
        <f t="shared" si="2"/>
        <v>0.77436255675864474</v>
      </c>
      <c r="G11" s="1">
        <f t="shared" si="3"/>
        <v>0.11328295018399082</v>
      </c>
      <c r="J11" s="43"/>
      <c r="K11" s="43"/>
    </row>
    <row r="12" spans="1:11" ht="27.75">
      <c r="A12" s="21" t="s">
        <v>122</v>
      </c>
      <c r="B12" s="7">
        <f>'2014'!B21+'2014'!B22</f>
        <v>29094</v>
      </c>
      <c r="C12" s="7">
        <f>'2014'!C21+'2014'!C22</f>
        <v>17404</v>
      </c>
      <c r="D12" s="3">
        <f t="shared" si="0"/>
        <v>46498</v>
      </c>
      <c r="E12" s="2">
        <f t="shared" si="1"/>
        <v>0.62570433136909109</v>
      </c>
      <c r="F12" s="2">
        <f t="shared" si="2"/>
        <v>0.37429566863090885</v>
      </c>
      <c r="G12" s="1">
        <f t="shared" si="3"/>
        <v>9.683310876804245E-2</v>
      </c>
      <c r="J12" s="43"/>
      <c r="K12" s="43"/>
    </row>
    <row r="13" spans="1:11" ht="27.75">
      <c r="A13" s="21" t="s">
        <v>123</v>
      </c>
      <c r="B13" s="7">
        <f>'2014'!B10+'2014'!B23+'2014'!B24+'2014'!B25+'2014'!B26+'2014'!B27+'2014'!B28+'2014'!B29+'2014'!B30</f>
        <v>8138</v>
      </c>
      <c r="C13" s="7">
        <f>'2014'!C10+'2014'!C23+'2014'!C24+'2014'!C25+'2014'!C26+'2014'!C27+'2014'!C28+'2014'!C29+'2014'!C30</f>
        <v>5832</v>
      </c>
      <c r="D13" s="3">
        <f t="shared" si="0"/>
        <v>13970</v>
      </c>
      <c r="E13" s="2">
        <f t="shared" si="1"/>
        <v>0.58253400143163925</v>
      </c>
      <c r="F13" s="2">
        <f t="shared" si="2"/>
        <v>0.41746599856836075</v>
      </c>
      <c r="G13" s="1">
        <f t="shared" si="3"/>
        <v>2.9092832583972494E-2</v>
      </c>
      <c r="J13" s="43"/>
      <c r="K13" s="43"/>
    </row>
    <row r="14" spans="1:11" ht="27.75">
      <c r="A14" s="17" t="s">
        <v>9</v>
      </c>
      <c r="B14" s="17">
        <f>SUM(B4:B13)</f>
        <v>223520</v>
      </c>
      <c r="C14" s="17">
        <f>SUM(C4:C13)</f>
        <v>256667</v>
      </c>
      <c r="D14" s="5">
        <f t="shared" si="0"/>
        <v>480187</v>
      </c>
      <c r="E14" s="1">
        <f t="shared" si="1"/>
        <v>0.46548532134355991</v>
      </c>
      <c r="F14" s="1">
        <f t="shared" si="2"/>
        <v>0.53451467865644009</v>
      </c>
      <c r="G14" s="20">
        <f>SUM(G4:G13)</f>
        <v>1</v>
      </c>
      <c r="J14" s="43"/>
      <c r="K14" s="43"/>
    </row>
    <row r="15" spans="1:11" ht="27.75">
      <c r="A15" s="75"/>
      <c r="B15" s="75"/>
      <c r="C15" s="75"/>
      <c r="D15" s="75"/>
      <c r="E15" s="76"/>
      <c r="F15" s="76"/>
      <c r="G15" s="75"/>
      <c r="J15" s="43"/>
      <c r="K15" s="43"/>
    </row>
    <row r="16" spans="1:11" ht="52.5" customHeight="1">
      <c r="A16" s="100" t="s">
        <v>61</v>
      </c>
      <c r="B16" s="100"/>
      <c r="C16" s="100"/>
      <c r="D16" s="100"/>
      <c r="E16" s="100"/>
      <c r="F16" s="100"/>
      <c r="G16" s="100"/>
      <c r="J16" s="43"/>
      <c r="K16" s="43"/>
    </row>
    <row r="17" spans="1:11" ht="56.25" customHeight="1">
      <c r="A17" s="4" t="s">
        <v>0</v>
      </c>
      <c r="B17" s="4" t="s">
        <v>1</v>
      </c>
      <c r="C17" s="4" t="s">
        <v>2</v>
      </c>
      <c r="D17" s="4" t="s">
        <v>3</v>
      </c>
      <c r="E17" s="4" t="s">
        <v>58</v>
      </c>
      <c r="F17" s="4" t="s">
        <v>59</v>
      </c>
      <c r="G17" s="4" t="s">
        <v>62</v>
      </c>
      <c r="H17" s="44"/>
      <c r="I17" s="44"/>
    </row>
    <row r="18" spans="1:11" ht="27.75">
      <c r="A18" s="21" t="s">
        <v>119</v>
      </c>
      <c r="B18" s="7">
        <f>'2014'!B34+'2014'!B35+'2014'!B36</f>
        <v>3266</v>
      </c>
      <c r="C18" s="7">
        <f>'2014'!C34+'2014'!C35+'2014'!C36</f>
        <v>4400</v>
      </c>
      <c r="D18" s="7">
        <f t="shared" ref="D18:D28" si="4">B18+C18</f>
        <v>7666</v>
      </c>
      <c r="E18" s="2">
        <f t="shared" ref="E18:E28" si="5">B18/D18</f>
        <v>0.42603704669971304</v>
      </c>
      <c r="F18" s="2">
        <f t="shared" ref="F18:F28" si="6">C18/D18</f>
        <v>0.57396295330028702</v>
      </c>
      <c r="G18" s="24">
        <f t="shared" ref="G18:G28" si="7">D18/$D$28</f>
        <v>5.9956671020420932E-2</v>
      </c>
      <c r="J18" s="43"/>
      <c r="K18" s="43"/>
    </row>
    <row r="19" spans="1:11" ht="27.75">
      <c r="A19" s="21" t="s">
        <v>120</v>
      </c>
      <c r="B19" s="7">
        <f>'2014'!B37+'2014'!B38+'2014'!B39+'2014'!B40+'2014'!B42+'2014'!B43+'2014'!B44</f>
        <v>10650</v>
      </c>
      <c r="C19" s="7">
        <f>'2014'!C37+'2014'!C38+'2014'!C39+'2014'!C40+'2014'!C42+'2014'!C43+'2014'!C44</f>
        <v>7755</v>
      </c>
      <c r="D19" s="7">
        <f t="shared" si="4"/>
        <v>18405</v>
      </c>
      <c r="E19" s="2">
        <f t="shared" si="5"/>
        <v>0.57864710676446618</v>
      </c>
      <c r="F19" s="2">
        <f t="shared" si="6"/>
        <v>0.42135289323553382</v>
      </c>
      <c r="G19" s="24">
        <f t="shared" si="7"/>
        <v>0.14394762981096365</v>
      </c>
      <c r="J19" s="43"/>
      <c r="K19" s="43"/>
    </row>
    <row r="20" spans="1:11" ht="27.75">
      <c r="A20" s="21" t="s">
        <v>121</v>
      </c>
      <c r="B20" s="7">
        <f>'2014'!B45+'2014'!B46</f>
        <v>4308</v>
      </c>
      <c r="C20" s="7">
        <f>'2014'!C45+'2014'!C46</f>
        <v>3094</v>
      </c>
      <c r="D20" s="7">
        <f t="shared" si="4"/>
        <v>7402</v>
      </c>
      <c r="E20" s="2">
        <f t="shared" si="5"/>
        <v>0.58200486355039183</v>
      </c>
      <c r="F20" s="2">
        <f t="shared" si="6"/>
        <v>0.41799513644960823</v>
      </c>
      <c r="G20" s="24">
        <f t="shared" si="7"/>
        <v>5.7891896542284861E-2</v>
      </c>
      <c r="J20" s="43"/>
      <c r="K20" s="43"/>
    </row>
    <row r="21" spans="1:11" ht="27.75">
      <c r="A21" s="7" t="s">
        <v>16</v>
      </c>
      <c r="B21" s="7">
        <v>6868</v>
      </c>
      <c r="C21" s="7">
        <v>7862</v>
      </c>
      <c r="D21" s="7">
        <f t="shared" si="4"/>
        <v>14730</v>
      </c>
      <c r="E21" s="2">
        <f t="shared" si="5"/>
        <v>0.46625933469110659</v>
      </c>
      <c r="F21" s="2">
        <f t="shared" si="6"/>
        <v>0.53374066530889341</v>
      </c>
      <c r="G21" s="24">
        <f t="shared" si="7"/>
        <v>0.11520503054145582</v>
      </c>
      <c r="J21" s="43"/>
      <c r="K21" s="43"/>
    </row>
    <row r="22" spans="1:11" ht="27.75">
      <c r="A22" s="7" t="s">
        <v>7</v>
      </c>
      <c r="B22" s="19">
        <v>3181</v>
      </c>
      <c r="C22" s="19">
        <v>2496</v>
      </c>
      <c r="D22" s="7">
        <f t="shared" si="4"/>
        <v>5677</v>
      </c>
      <c r="E22" s="2">
        <f t="shared" si="5"/>
        <v>0.56033116082437906</v>
      </c>
      <c r="F22" s="2">
        <f t="shared" si="6"/>
        <v>0.43966883917562094</v>
      </c>
      <c r="G22" s="24">
        <f t="shared" si="7"/>
        <v>4.4400472395373029E-2</v>
      </c>
      <c r="J22" s="43"/>
      <c r="K22" s="43"/>
    </row>
    <row r="23" spans="1:11" ht="27.75">
      <c r="A23" s="7" t="s">
        <v>20</v>
      </c>
      <c r="B23" s="7">
        <v>17083</v>
      </c>
      <c r="C23" s="7">
        <v>24198</v>
      </c>
      <c r="D23" s="7">
        <f t="shared" si="4"/>
        <v>41281</v>
      </c>
      <c r="E23" s="2">
        <f t="shared" si="5"/>
        <v>0.41382233957510717</v>
      </c>
      <c r="F23" s="2">
        <f t="shared" si="6"/>
        <v>0.58617766042489283</v>
      </c>
      <c r="G23" s="24">
        <f t="shared" si="7"/>
        <v>0.32286346678763328</v>
      </c>
      <c r="J23" s="43"/>
      <c r="K23" s="43"/>
    </row>
    <row r="24" spans="1:11" ht="27.75">
      <c r="A24" s="7" t="s">
        <v>103</v>
      </c>
      <c r="B24" s="11">
        <v>137</v>
      </c>
      <c r="C24" s="11">
        <v>144</v>
      </c>
      <c r="D24" s="7">
        <f t="shared" si="4"/>
        <v>281</v>
      </c>
      <c r="E24" s="2">
        <f t="shared" si="5"/>
        <v>0.48754448398576511</v>
      </c>
      <c r="F24" s="2">
        <f t="shared" si="6"/>
        <v>0.51245551601423489</v>
      </c>
      <c r="G24" s="24">
        <f t="shared" si="7"/>
        <v>2.1977334407433189E-3</v>
      </c>
      <c r="J24" s="43"/>
    </row>
    <row r="25" spans="1:11" ht="27.75">
      <c r="A25" s="7" t="s">
        <v>77</v>
      </c>
      <c r="B25" s="19">
        <v>4258</v>
      </c>
      <c r="C25" s="19">
        <v>12385</v>
      </c>
      <c r="D25" s="7">
        <f t="shared" si="4"/>
        <v>16643</v>
      </c>
      <c r="E25" s="2">
        <f t="shared" si="5"/>
        <v>0.25584329748242507</v>
      </c>
      <c r="F25" s="2">
        <f t="shared" si="6"/>
        <v>0.74415670251757493</v>
      </c>
      <c r="G25" s="24">
        <f t="shared" si="7"/>
        <v>0.13016682439249486</v>
      </c>
      <c r="J25" s="43"/>
    </row>
    <row r="26" spans="1:11" ht="27.75">
      <c r="A26" s="21" t="s">
        <v>122</v>
      </c>
      <c r="B26" s="7">
        <v>7165</v>
      </c>
      <c r="C26" s="7">
        <v>3829</v>
      </c>
      <c r="D26" s="7">
        <f t="shared" si="4"/>
        <v>10994</v>
      </c>
      <c r="E26" s="2">
        <f t="shared" si="5"/>
        <v>0.65171911951973804</v>
      </c>
      <c r="F26" s="2">
        <f t="shared" si="6"/>
        <v>0.34828088048026196</v>
      </c>
      <c r="G26" s="24">
        <f t="shared" si="7"/>
        <v>8.5985343229651415E-2</v>
      </c>
      <c r="J26" s="43"/>
    </row>
    <row r="27" spans="1:11" ht="27.75">
      <c r="A27" s="21" t="s">
        <v>123</v>
      </c>
      <c r="B27" s="7">
        <f>'2014'!B41+'2014'!B54+'2014'!B55+'2014'!B56+'2014'!B57+'2014'!B58+'2014'!B59+'2014'!B60+'2014'!B61</f>
        <v>2929</v>
      </c>
      <c r="C27" s="7">
        <f>'2014'!C41+'2014'!C54+'2014'!C55+'2014'!C56+'2014'!C57+'2014'!C58+'2014'!C59+'2014'!C60+'2014'!C61</f>
        <v>1851</v>
      </c>
      <c r="D27" s="7">
        <f t="shared" si="4"/>
        <v>4780</v>
      </c>
      <c r="E27" s="2">
        <f t="shared" si="5"/>
        <v>0.61276150627615067</v>
      </c>
      <c r="F27" s="2">
        <f t="shared" si="6"/>
        <v>0.38723849372384939</v>
      </c>
      <c r="G27" s="24">
        <f t="shared" si="7"/>
        <v>3.7384931838978876E-2</v>
      </c>
      <c r="J27" s="43"/>
    </row>
    <row r="28" spans="1:11" ht="27.75">
      <c r="A28" s="22" t="s">
        <v>9</v>
      </c>
      <c r="B28" s="17">
        <f>SUM(B18:B27)</f>
        <v>59845</v>
      </c>
      <c r="C28" s="17">
        <f>SUM(C18:C27)</f>
        <v>68014</v>
      </c>
      <c r="D28" s="5">
        <f t="shared" si="4"/>
        <v>127859</v>
      </c>
      <c r="E28" s="1">
        <f t="shared" si="5"/>
        <v>0.46805465395474705</v>
      </c>
      <c r="F28" s="1">
        <f t="shared" si="6"/>
        <v>0.53194534604525301</v>
      </c>
      <c r="G28" s="25">
        <f t="shared" si="7"/>
        <v>1</v>
      </c>
    </row>
    <row r="29" spans="1:11" ht="30">
      <c r="A29" s="45"/>
      <c r="B29" s="72"/>
      <c r="C29" s="72"/>
      <c r="D29" s="72"/>
      <c r="E29" s="72"/>
      <c r="F29" s="72"/>
      <c r="G29" s="72"/>
    </row>
    <row r="30" spans="1:11" ht="30">
      <c r="A30" s="95" t="s">
        <v>63</v>
      </c>
      <c r="B30" s="95"/>
      <c r="C30" s="95"/>
      <c r="D30" s="95"/>
      <c r="E30" s="95"/>
      <c r="F30" s="95"/>
      <c r="G30" s="95"/>
    </row>
    <row r="31" spans="1:11" ht="55.5">
      <c r="A31" s="22" t="s">
        <v>18</v>
      </c>
      <c r="B31" s="4" t="s">
        <v>1</v>
      </c>
      <c r="C31" s="4" t="s">
        <v>2</v>
      </c>
      <c r="D31" s="4" t="s">
        <v>3</v>
      </c>
      <c r="E31" s="4" t="s">
        <v>58</v>
      </c>
      <c r="F31" s="4" t="s">
        <v>59</v>
      </c>
      <c r="G31" s="4" t="s">
        <v>64</v>
      </c>
    </row>
    <row r="32" spans="1:11" ht="27.75">
      <c r="A32" s="18" t="s">
        <v>65</v>
      </c>
      <c r="B32" s="6">
        <v>2285</v>
      </c>
      <c r="C32" s="6">
        <v>2252</v>
      </c>
      <c r="D32" s="26">
        <f>B32+C32</f>
        <v>4537</v>
      </c>
      <c r="E32" s="2">
        <f>B32/D32</f>
        <v>0.50363676438175009</v>
      </c>
      <c r="F32" s="2">
        <f>C32/D32</f>
        <v>0.49636323561824996</v>
      </c>
      <c r="G32" s="1">
        <f>D32/$D$35</f>
        <v>0.1934507312497335</v>
      </c>
      <c r="J32" s="43"/>
    </row>
    <row r="33" spans="1:11" ht="27.75">
      <c r="A33" s="18" t="s">
        <v>66</v>
      </c>
      <c r="B33" s="6">
        <v>9876</v>
      </c>
      <c r="C33" s="6">
        <v>7233</v>
      </c>
      <c r="D33" s="26">
        <f t="shared" ref="D33:D34" si="8">B33+C33</f>
        <v>17109</v>
      </c>
      <c r="E33" s="2">
        <f>B33/D33</f>
        <v>0.57724004909696647</v>
      </c>
      <c r="F33" s="2">
        <f>C33/D33</f>
        <v>0.42275995090303348</v>
      </c>
      <c r="G33" s="1">
        <f>D33/$D$35</f>
        <v>0.72950155630409752</v>
      </c>
      <c r="J33" s="43"/>
    </row>
    <row r="34" spans="1:11" ht="27.75">
      <c r="A34" s="18" t="s">
        <v>67</v>
      </c>
      <c r="B34" s="6">
        <v>1152</v>
      </c>
      <c r="C34" s="6">
        <v>655</v>
      </c>
      <c r="D34" s="26">
        <f t="shared" si="8"/>
        <v>1807</v>
      </c>
      <c r="E34" s="2">
        <f>B34/D34</f>
        <v>0.63752075262866625</v>
      </c>
      <c r="F34" s="2">
        <f>C34/D34</f>
        <v>0.36247924737133369</v>
      </c>
      <c r="G34" s="1">
        <f>D34/$D$35</f>
        <v>7.7047712446168939E-2</v>
      </c>
      <c r="J34" s="43"/>
    </row>
    <row r="35" spans="1:11" ht="27.75">
      <c r="A35" s="22" t="s">
        <v>68</v>
      </c>
      <c r="B35" s="4">
        <f>SUM(B32:B34)</f>
        <v>13313</v>
      </c>
      <c r="C35" s="4">
        <f>SUM(C32:C34)</f>
        <v>10140</v>
      </c>
      <c r="D35" s="4">
        <f>SUM(D32:D34)</f>
        <v>23453</v>
      </c>
      <c r="E35" s="1">
        <f>B35/D35</f>
        <v>0.56764593015818876</v>
      </c>
      <c r="F35" s="1">
        <f>C35/D35</f>
        <v>0.43235406984181129</v>
      </c>
      <c r="G35" s="1">
        <f>SUM(G32:G34)</f>
        <v>0.99999999999999989</v>
      </c>
    </row>
    <row r="38" spans="1:11" ht="30">
      <c r="A38" s="95" t="s">
        <v>96</v>
      </c>
      <c r="B38" s="95"/>
      <c r="C38" s="95"/>
      <c r="D38" s="95"/>
      <c r="E38" s="95"/>
      <c r="F38" s="95"/>
      <c r="G38" s="95"/>
      <c r="J38" s="43"/>
    </row>
    <row r="39" spans="1:11" ht="83.25">
      <c r="A39" s="22" t="s">
        <v>0</v>
      </c>
      <c r="B39" s="4" t="s">
        <v>1</v>
      </c>
      <c r="C39" s="4" t="s">
        <v>2</v>
      </c>
      <c r="D39" s="4" t="s">
        <v>3</v>
      </c>
      <c r="E39" s="4" t="s">
        <v>58</v>
      </c>
      <c r="F39" s="4" t="s">
        <v>59</v>
      </c>
      <c r="G39" s="4" t="s">
        <v>73</v>
      </c>
      <c r="J39" s="43"/>
    </row>
    <row r="40" spans="1:11" ht="27.75">
      <c r="A40" s="21" t="s">
        <v>119</v>
      </c>
      <c r="B40" s="6">
        <f>'2014'!B82+'2014'!B83+'2014'!B84</f>
        <v>2591</v>
      </c>
      <c r="C40" s="6">
        <f>'2014'!C82+'2014'!C83+'2014'!C84</f>
        <v>1601</v>
      </c>
      <c r="D40" s="6">
        <f t="shared" ref="D40:D50" si="9">B40+C40</f>
        <v>4192</v>
      </c>
      <c r="E40" s="2">
        <f t="shared" ref="E40:E51" si="10">B40/D40</f>
        <v>0.61808206106870234</v>
      </c>
      <c r="F40" s="2">
        <f t="shared" ref="F40:F51" si="11">C40/D40</f>
        <v>0.38191793893129772</v>
      </c>
      <c r="G40" s="1">
        <f t="shared" ref="G40:G50" si="12">D40/$D$51</f>
        <v>0.24501724238704775</v>
      </c>
      <c r="J40" s="43"/>
    </row>
    <row r="41" spans="1:11" ht="27.75">
      <c r="A41" s="21" t="s">
        <v>120</v>
      </c>
      <c r="B41" s="7">
        <f>'2014'!B85+'2014'!B86+'2014'!B87+'2014'!B88+'2014'!B89+'2014'!B90</f>
        <v>2110</v>
      </c>
      <c r="C41" s="7">
        <f>'2014'!C85+'2014'!C86+'2014'!C87+'2014'!C88+'2014'!C89+'2014'!C90</f>
        <v>1261</v>
      </c>
      <c r="D41" s="3">
        <f t="shared" si="9"/>
        <v>3371</v>
      </c>
      <c r="E41" s="2">
        <f t="shared" si="10"/>
        <v>0.62592702462177396</v>
      </c>
      <c r="F41" s="2">
        <f t="shared" si="11"/>
        <v>0.37407297537822604</v>
      </c>
      <c r="G41" s="1">
        <f>D41/$D$14</f>
        <v>7.0201817208712441E-3</v>
      </c>
      <c r="K41" s="43"/>
    </row>
    <row r="42" spans="1:11" ht="27.75">
      <c r="A42" s="21" t="s">
        <v>121</v>
      </c>
      <c r="B42" s="6">
        <f>'2014'!B91+'2014'!B92</f>
        <v>1035</v>
      </c>
      <c r="C42" s="6">
        <f>'2014'!C91+'2014'!C92</f>
        <v>627</v>
      </c>
      <c r="D42" s="6">
        <f t="shared" si="9"/>
        <v>1662</v>
      </c>
      <c r="E42" s="2">
        <f t="shared" si="10"/>
        <v>0.62274368231046928</v>
      </c>
      <c r="F42" s="2">
        <f t="shared" si="11"/>
        <v>0.37725631768953066</v>
      </c>
      <c r="G42" s="1">
        <f t="shared" si="12"/>
        <v>9.7141855163948798E-2</v>
      </c>
      <c r="J42" s="43"/>
    </row>
    <row r="43" spans="1:11" ht="27.75">
      <c r="A43" s="32" t="s">
        <v>53</v>
      </c>
      <c r="B43" s="6">
        <f>'2014'!B93</f>
        <v>530</v>
      </c>
      <c r="C43" s="6">
        <f>'2014'!C93</f>
        <v>603</v>
      </c>
      <c r="D43" s="6">
        <f>B43+C43</f>
        <v>1133</v>
      </c>
      <c r="E43" s="2">
        <f>B43/D43</f>
        <v>0.46778464254192409</v>
      </c>
      <c r="F43" s="2">
        <f>C43/D43</f>
        <v>0.53221535745807591</v>
      </c>
      <c r="G43" s="1">
        <f t="shared" si="12"/>
        <v>6.622245601730084E-2</v>
      </c>
      <c r="J43" s="43"/>
    </row>
    <row r="44" spans="1:11" ht="27.75">
      <c r="A44" s="32" t="s">
        <v>7</v>
      </c>
      <c r="B44" s="6">
        <v>564</v>
      </c>
      <c r="C44" s="6">
        <v>273</v>
      </c>
      <c r="D44" s="6">
        <f t="shared" si="9"/>
        <v>837</v>
      </c>
      <c r="E44" s="2">
        <f t="shared" si="10"/>
        <v>0.6738351254480287</v>
      </c>
      <c r="F44" s="2">
        <f t="shared" si="11"/>
        <v>0.32616487455197135</v>
      </c>
      <c r="G44" s="1">
        <f t="shared" si="12"/>
        <v>4.8921620199894794E-2</v>
      </c>
      <c r="J44" s="43"/>
    </row>
    <row r="45" spans="1:11" ht="27.75">
      <c r="A45" s="32" t="s">
        <v>20</v>
      </c>
      <c r="B45" s="6">
        <v>1121</v>
      </c>
      <c r="C45" s="6">
        <v>1253</v>
      </c>
      <c r="D45" s="6">
        <f t="shared" si="9"/>
        <v>2374</v>
      </c>
      <c r="E45" s="2">
        <f t="shared" si="10"/>
        <v>0.47219882055602358</v>
      </c>
      <c r="F45" s="2">
        <f t="shared" si="11"/>
        <v>0.52780117944397642</v>
      </c>
      <c r="G45" s="1">
        <f t="shared" si="12"/>
        <v>0.13875737915716874</v>
      </c>
      <c r="J45" s="43"/>
    </row>
    <row r="46" spans="1:11" ht="27.75">
      <c r="A46" s="33" t="s">
        <v>103</v>
      </c>
      <c r="B46" s="6">
        <v>39</v>
      </c>
      <c r="C46" s="6">
        <v>78</v>
      </c>
      <c r="D46" s="6">
        <f t="shared" si="9"/>
        <v>117</v>
      </c>
      <c r="E46" s="2">
        <f t="shared" si="10"/>
        <v>0.33333333333333331</v>
      </c>
      <c r="F46" s="2">
        <f t="shared" si="11"/>
        <v>0.66666666666666663</v>
      </c>
      <c r="G46" s="1">
        <f t="shared" si="12"/>
        <v>6.8385060494476589E-3</v>
      </c>
      <c r="J46" s="43"/>
    </row>
    <row r="47" spans="1:11" ht="27.75">
      <c r="A47" s="32" t="s">
        <v>77</v>
      </c>
      <c r="B47" s="6">
        <v>186</v>
      </c>
      <c r="C47" s="6">
        <v>598</v>
      </c>
      <c r="D47" s="6">
        <f t="shared" si="9"/>
        <v>784</v>
      </c>
      <c r="E47" s="2">
        <f t="shared" si="10"/>
        <v>0.23724489795918369</v>
      </c>
      <c r="F47" s="2">
        <f t="shared" si="11"/>
        <v>0.76275510204081631</v>
      </c>
      <c r="G47" s="1">
        <f t="shared" si="12"/>
        <v>4.5823835408264658E-2</v>
      </c>
      <c r="J47" s="43"/>
    </row>
    <row r="48" spans="1:11" ht="27.75">
      <c r="A48" s="21" t="s">
        <v>122</v>
      </c>
      <c r="B48" s="6">
        <v>773</v>
      </c>
      <c r="C48" s="6">
        <v>326</v>
      </c>
      <c r="D48" s="6">
        <f t="shared" si="9"/>
        <v>1099</v>
      </c>
      <c r="E48" s="2">
        <f t="shared" si="10"/>
        <v>0.70336669699727028</v>
      </c>
      <c r="F48" s="2">
        <f t="shared" si="11"/>
        <v>0.29663330300272978</v>
      </c>
      <c r="G48" s="1">
        <f t="shared" si="12"/>
        <v>6.4235197849085282E-2</v>
      </c>
      <c r="J48" s="43"/>
    </row>
    <row r="49" spans="1:10" ht="27.75">
      <c r="A49" s="21" t="s">
        <v>123</v>
      </c>
      <c r="B49" s="28">
        <f>SUM('2014'!B100:B104)</f>
        <v>253</v>
      </c>
      <c r="C49" s="28">
        <f>SUM('2014'!C100:C104)</f>
        <v>202</v>
      </c>
      <c r="D49" s="6">
        <f t="shared" si="9"/>
        <v>455</v>
      </c>
      <c r="E49" s="2">
        <f t="shared" si="10"/>
        <v>0.55604395604395607</v>
      </c>
      <c r="F49" s="2">
        <f t="shared" si="11"/>
        <v>0.44395604395604393</v>
      </c>
      <c r="G49" s="1">
        <f t="shared" si="12"/>
        <v>2.6594190192296453E-2</v>
      </c>
      <c r="J49" s="43"/>
    </row>
    <row r="50" spans="1:10" ht="27.75">
      <c r="A50" s="21" t="s">
        <v>124</v>
      </c>
      <c r="B50" s="53">
        <f>SUM('2014'!B105:B112)</f>
        <v>674</v>
      </c>
      <c r="C50" s="53">
        <f>SUM('2014'!C105:C112)</f>
        <v>411</v>
      </c>
      <c r="D50" s="6">
        <f t="shared" si="9"/>
        <v>1085</v>
      </c>
      <c r="E50" s="2">
        <f t="shared" si="10"/>
        <v>0.6211981566820276</v>
      </c>
      <c r="F50" s="2">
        <f t="shared" si="11"/>
        <v>0.37880184331797234</v>
      </c>
      <c r="G50" s="1">
        <f t="shared" si="12"/>
        <v>6.3416915073937694E-2</v>
      </c>
      <c r="J50" s="43"/>
    </row>
    <row r="51" spans="1:10" ht="27.75">
      <c r="A51" s="22" t="s">
        <v>111</v>
      </c>
      <c r="B51" s="27">
        <f>SUM(B40:B50)</f>
        <v>9876</v>
      </c>
      <c r="C51" s="27">
        <f>SUM(C40:C50)</f>
        <v>7233</v>
      </c>
      <c r="D51" s="27">
        <f>B51+C51</f>
        <v>17109</v>
      </c>
      <c r="E51" s="1">
        <f t="shared" si="10"/>
        <v>0.57724004909696647</v>
      </c>
      <c r="F51" s="1">
        <f t="shared" si="11"/>
        <v>0.42275995090303348</v>
      </c>
      <c r="G51" s="20">
        <f>SUM(G40:G50)</f>
        <v>0.80998937921926384</v>
      </c>
    </row>
    <row r="54" spans="1:10">
      <c r="A54" s="44"/>
    </row>
    <row r="56" spans="1:10" ht="30">
      <c r="A56" s="95" t="s">
        <v>78</v>
      </c>
      <c r="B56" s="95"/>
      <c r="C56" s="95"/>
      <c r="D56" s="95"/>
      <c r="E56" s="95"/>
      <c r="F56" s="95"/>
      <c r="G56" s="95"/>
    </row>
    <row r="57" spans="1:10" ht="83.25">
      <c r="A57" s="22" t="s">
        <v>0</v>
      </c>
      <c r="B57" s="4" t="s">
        <v>1</v>
      </c>
      <c r="C57" s="4" t="s">
        <v>2</v>
      </c>
      <c r="D57" s="4" t="s">
        <v>3</v>
      </c>
      <c r="E57" s="4" t="s">
        <v>58</v>
      </c>
      <c r="F57" s="4" t="s">
        <v>59</v>
      </c>
      <c r="G57" s="4" t="s">
        <v>79</v>
      </c>
      <c r="J57" s="43"/>
    </row>
    <row r="58" spans="1:10" ht="27.75">
      <c r="A58" s="21" t="s">
        <v>119</v>
      </c>
      <c r="B58" s="6">
        <f>'2014'!B117+'2014'!B118+'2014'!B119</f>
        <v>85</v>
      </c>
      <c r="C58" s="6">
        <f>'2014'!C117+'2014'!C118+'2014'!C119</f>
        <v>39</v>
      </c>
      <c r="D58" s="6">
        <f t="shared" ref="D58:D68" si="13">B58+C58</f>
        <v>124</v>
      </c>
      <c r="E58" s="2">
        <f t="shared" ref="E58:E68" si="14">B58/D58</f>
        <v>0.68548387096774188</v>
      </c>
      <c r="F58" s="2">
        <f t="shared" ref="F58:F68" si="15">C58/D58</f>
        <v>0.31451612903225806</v>
      </c>
      <c r="G58" s="1">
        <f t="shared" ref="G58:G67" si="16">D58/$D$68</f>
        <v>6.8622025456557836E-2</v>
      </c>
      <c r="J58" s="43"/>
    </row>
    <row r="59" spans="1:10" ht="27.75">
      <c r="A59" s="21" t="s">
        <v>120</v>
      </c>
      <c r="B59" s="6">
        <f>'2014'!B120+'2014'!B121+'2014'!B122+'2014'!B123+'2014'!B124+'2014'!B126</f>
        <v>137</v>
      </c>
      <c r="C59" s="6">
        <f>'2014'!C120+'2014'!C121+'2014'!C122+'2014'!C123+'2014'!C124+'2014'!C126</f>
        <v>84</v>
      </c>
      <c r="D59" s="6">
        <f t="shared" si="13"/>
        <v>221</v>
      </c>
      <c r="E59" s="2">
        <f t="shared" si="14"/>
        <v>0.61990950226244346</v>
      </c>
      <c r="F59" s="2">
        <f t="shared" si="15"/>
        <v>0.38009049773755654</v>
      </c>
      <c r="G59" s="1">
        <f t="shared" si="16"/>
        <v>0.1223021582733813</v>
      </c>
      <c r="H59"/>
      <c r="J59" s="43"/>
    </row>
    <row r="60" spans="1:10" ht="27.75">
      <c r="A60" s="21" t="s">
        <v>121</v>
      </c>
      <c r="B60" s="6">
        <f>'2014'!B125+'2014'!B127</f>
        <v>245</v>
      </c>
      <c r="C60" s="6">
        <f>'2014'!C125+'2014'!C127</f>
        <v>97</v>
      </c>
      <c r="D60" s="6">
        <f t="shared" si="13"/>
        <v>342</v>
      </c>
      <c r="E60" s="2">
        <f t="shared" si="14"/>
        <v>0.716374269005848</v>
      </c>
      <c r="F60" s="2">
        <f t="shared" si="15"/>
        <v>0.28362573099415206</v>
      </c>
      <c r="G60" s="1">
        <f t="shared" si="16"/>
        <v>0.18926397343663531</v>
      </c>
      <c r="H60"/>
      <c r="J60" s="43"/>
    </row>
    <row r="61" spans="1:10" ht="27.75">
      <c r="A61" s="8" t="s">
        <v>53</v>
      </c>
      <c r="B61" s="6">
        <v>62</v>
      </c>
      <c r="C61" s="6">
        <v>65</v>
      </c>
      <c r="D61" s="6">
        <f t="shared" si="13"/>
        <v>127</v>
      </c>
      <c r="E61" s="2">
        <f t="shared" si="14"/>
        <v>0.48818897637795278</v>
      </c>
      <c r="F61" s="2">
        <f t="shared" si="15"/>
        <v>0.51181102362204722</v>
      </c>
      <c r="G61" s="1">
        <f t="shared" si="16"/>
        <v>7.0282235749861643E-2</v>
      </c>
      <c r="H61" s="44"/>
      <c r="J61" s="43"/>
    </row>
    <row r="62" spans="1:10" ht="27.75">
      <c r="A62" s="8" t="s">
        <v>7</v>
      </c>
      <c r="B62" s="6">
        <v>135</v>
      </c>
      <c r="C62" s="6">
        <v>52</v>
      </c>
      <c r="D62" s="6">
        <f t="shared" si="13"/>
        <v>187</v>
      </c>
      <c r="E62" s="2">
        <f t="shared" si="14"/>
        <v>0.72192513368983957</v>
      </c>
      <c r="F62" s="2">
        <f t="shared" si="15"/>
        <v>0.27807486631016043</v>
      </c>
      <c r="G62" s="1">
        <f t="shared" si="16"/>
        <v>0.10348644161593802</v>
      </c>
      <c r="H62" s="44"/>
      <c r="J62" s="43"/>
    </row>
    <row r="63" spans="1:10" ht="27.75">
      <c r="A63" s="8" t="s">
        <v>20</v>
      </c>
      <c r="B63" s="6">
        <v>191</v>
      </c>
      <c r="C63" s="6">
        <v>140</v>
      </c>
      <c r="D63" s="6">
        <f t="shared" si="13"/>
        <v>331</v>
      </c>
      <c r="E63" s="2">
        <f t="shared" si="14"/>
        <v>0.57703927492447127</v>
      </c>
      <c r="F63" s="2">
        <f t="shared" si="15"/>
        <v>0.42296072507552868</v>
      </c>
      <c r="G63" s="1">
        <f t="shared" si="16"/>
        <v>0.1831765356945213</v>
      </c>
      <c r="H63" s="44"/>
      <c r="J63" s="43"/>
    </row>
    <row r="64" spans="1:10" ht="27.75">
      <c r="A64" s="8" t="s">
        <v>77</v>
      </c>
      <c r="B64" s="6">
        <v>63</v>
      </c>
      <c r="C64" s="6">
        <v>97</v>
      </c>
      <c r="D64" s="6">
        <f t="shared" si="13"/>
        <v>160</v>
      </c>
      <c r="E64" s="2">
        <f t="shared" si="14"/>
        <v>0.39374999999999999</v>
      </c>
      <c r="F64" s="2">
        <f t="shared" si="15"/>
        <v>0.60624999999999996</v>
      </c>
      <c r="G64" s="1">
        <f t="shared" si="16"/>
        <v>8.8544548976203646E-2</v>
      </c>
      <c r="H64" s="44"/>
      <c r="J64" s="43"/>
    </row>
    <row r="65" spans="1:10" ht="27.75">
      <c r="A65" s="21" t="s">
        <v>122</v>
      </c>
      <c r="B65" s="6">
        <v>121</v>
      </c>
      <c r="C65" s="6">
        <v>29</v>
      </c>
      <c r="D65" s="6">
        <f t="shared" si="13"/>
        <v>150</v>
      </c>
      <c r="E65" s="2">
        <f t="shared" si="14"/>
        <v>0.80666666666666664</v>
      </c>
      <c r="F65" s="2">
        <f t="shared" si="15"/>
        <v>0.19333333333333333</v>
      </c>
      <c r="G65" s="1">
        <f t="shared" si="16"/>
        <v>8.3010514665190924E-2</v>
      </c>
      <c r="J65" s="43"/>
    </row>
    <row r="66" spans="1:10" ht="27.75">
      <c r="A66" s="21" t="s">
        <v>123</v>
      </c>
      <c r="B66" s="6">
        <f>SUM('2014'!B134:B136)</f>
        <v>38</v>
      </c>
      <c r="C66" s="6">
        <f>SUM('2014'!C134:C136)</f>
        <v>7</v>
      </c>
      <c r="D66" s="6">
        <f t="shared" si="13"/>
        <v>45</v>
      </c>
      <c r="E66" s="2">
        <f t="shared" si="14"/>
        <v>0.84444444444444444</v>
      </c>
      <c r="F66" s="2">
        <f t="shared" si="15"/>
        <v>0.15555555555555556</v>
      </c>
      <c r="G66" s="1">
        <f t="shared" si="16"/>
        <v>2.4903154399557276E-2</v>
      </c>
      <c r="J66" s="43"/>
    </row>
    <row r="67" spans="1:10" ht="27.75">
      <c r="A67" s="21" t="s">
        <v>124</v>
      </c>
      <c r="B67" s="6">
        <f>SUM('2014'!B137:B142)</f>
        <v>75</v>
      </c>
      <c r="C67" s="6">
        <f>SUM('2014'!C137:C142)</f>
        <v>45</v>
      </c>
      <c r="D67" s="6">
        <f t="shared" si="13"/>
        <v>120</v>
      </c>
      <c r="E67" s="2">
        <f t="shared" si="14"/>
        <v>0.625</v>
      </c>
      <c r="F67" s="2">
        <f t="shared" si="15"/>
        <v>0.375</v>
      </c>
      <c r="G67" s="1">
        <f t="shared" si="16"/>
        <v>6.6408411732152742E-2</v>
      </c>
      <c r="J67" s="43"/>
    </row>
    <row r="68" spans="1:10" ht="27.75">
      <c r="A68" s="1" t="s">
        <v>125</v>
      </c>
      <c r="B68" s="27">
        <f>SUM(B58:B67)</f>
        <v>1152</v>
      </c>
      <c r="C68" s="27">
        <f>SUM(C58:C67)</f>
        <v>655</v>
      </c>
      <c r="D68" s="34">
        <f t="shared" si="13"/>
        <v>1807</v>
      </c>
      <c r="E68" s="1">
        <f t="shared" si="14"/>
        <v>0.63752075262866625</v>
      </c>
      <c r="F68" s="1">
        <f t="shared" si="15"/>
        <v>0.36247924737133369</v>
      </c>
      <c r="G68" s="20">
        <f>SUM(G58:G67)</f>
        <v>1</v>
      </c>
    </row>
    <row r="69" spans="1:10" ht="30">
      <c r="A69" s="72"/>
      <c r="B69" s="72"/>
      <c r="C69" s="72"/>
      <c r="D69" s="72"/>
      <c r="E69" s="72"/>
      <c r="F69" s="72"/>
    </row>
    <row r="70" spans="1:10" ht="30">
      <c r="A70" s="72"/>
      <c r="B70" s="72"/>
      <c r="C70" s="72"/>
      <c r="D70" s="72"/>
      <c r="E70" s="72"/>
      <c r="F70" s="72"/>
    </row>
    <row r="71" spans="1:10" ht="30">
      <c r="A71" s="72"/>
      <c r="B71" s="72"/>
      <c r="C71" s="72"/>
      <c r="D71" s="72"/>
      <c r="E71" s="72"/>
      <c r="F71" s="72"/>
    </row>
    <row r="72" spans="1:10" ht="30">
      <c r="A72" s="95" t="s">
        <v>80</v>
      </c>
      <c r="B72" s="95"/>
      <c r="C72" s="95"/>
      <c r="D72" s="95"/>
      <c r="E72" s="95"/>
      <c r="F72" s="95"/>
    </row>
    <row r="73" spans="1:10" ht="83.25">
      <c r="A73" s="22" t="s">
        <v>0</v>
      </c>
      <c r="B73" s="4" t="s">
        <v>81</v>
      </c>
      <c r="C73" s="4" t="s">
        <v>82</v>
      </c>
      <c r="D73" s="4" t="s">
        <v>83</v>
      </c>
      <c r="E73" s="4" t="s">
        <v>84</v>
      </c>
      <c r="F73" s="4" t="s">
        <v>85</v>
      </c>
      <c r="G73" s="46"/>
    </row>
    <row r="74" spans="1:10" ht="27.75">
      <c r="A74" s="21" t="s">
        <v>119</v>
      </c>
      <c r="B74" s="37">
        <f>'2014'!B146+'2014'!B147+'2014'!B148</f>
        <v>28753</v>
      </c>
      <c r="C74" s="37">
        <f>'2014'!C146+'2014'!C147+'2014'!C148</f>
        <v>1774</v>
      </c>
      <c r="D74" s="6">
        <f t="shared" ref="D74:D83" si="17">B74+C74</f>
        <v>30527</v>
      </c>
      <c r="E74" s="2">
        <f t="shared" ref="E74:E83" si="18">B74/D74</f>
        <v>0.94188750941789234</v>
      </c>
      <c r="F74" s="2">
        <f t="shared" ref="F74:F83" si="19">C74/D74</f>
        <v>5.8112490582107643E-2</v>
      </c>
      <c r="G74"/>
    </row>
    <row r="75" spans="1:10" ht="27.75">
      <c r="A75" s="21" t="s">
        <v>120</v>
      </c>
      <c r="B75" s="37">
        <f>'2014'!B149+'2014'!B150+'2014'!B151+'2014'!B152+'2014'!B154+'2014'!B155+'2014'!B156</f>
        <v>69665</v>
      </c>
      <c r="C75" s="37">
        <f>'2014'!C149+'2014'!C150+'2014'!C151+'2014'!C152+'2014'!C154+'2014'!C155+'2014'!C156</f>
        <v>1745</v>
      </c>
      <c r="D75" s="6">
        <f t="shared" si="17"/>
        <v>71410</v>
      </c>
      <c r="E75" s="2">
        <f t="shared" si="18"/>
        <v>0.97556364654810246</v>
      </c>
      <c r="F75" s="2">
        <f t="shared" si="19"/>
        <v>2.4436353451897493E-2</v>
      </c>
      <c r="G75"/>
    </row>
    <row r="76" spans="1:10" ht="27.75">
      <c r="A76" s="21" t="s">
        <v>121</v>
      </c>
      <c r="B76" s="37">
        <f>'2014'!B157+'2014'!B158</f>
        <v>23186</v>
      </c>
      <c r="C76" s="37">
        <f>'2014'!C157+'2014'!C158</f>
        <v>281</v>
      </c>
      <c r="D76" s="6">
        <f t="shared" si="17"/>
        <v>23467</v>
      </c>
      <c r="E76" s="2">
        <f t="shared" si="18"/>
        <v>0.98802573827076323</v>
      </c>
      <c r="F76" s="2">
        <f t="shared" si="19"/>
        <v>1.1974261729236801E-2</v>
      </c>
      <c r="G76" s="44"/>
    </row>
    <row r="77" spans="1:10" ht="27.75">
      <c r="A77" s="11" t="s">
        <v>53</v>
      </c>
      <c r="B77" s="37">
        <v>54546</v>
      </c>
      <c r="C77" s="37">
        <v>1339</v>
      </c>
      <c r="D77" s="6">
        <f t="shared" si="17"/>
        <v>55885</v>
      </c>
      <c r="E77" s="2">
        <f t="shared" si="18"/>
        <v>0.97604008231189054</v>
      </c>
      <c r="F77" s="2">
        <f t="shared" si="19"/>
        <v>2.3959917688109511E-2</v>
      </c>
      <c r="G77" s="46"/>
    </row>
    <row r="78" spans="1:10" ht="27.75">
      <c r="A78" s="11" t="s">
        <v>7</v>
      </c>
      <c r="B78" s="37">
        <v>24013</v>
      </c>
      <c r="C78" s="37">
        <v>973</v>
      </c>
      <c r="D78" s="6">
        <f t="shared" si="17"/>
        <v>24986</v>
      </c>
      <c r="E78" s="2">
        <f t="shared" si="18"/>
        <v>0.96105819258784919</v>
      </c>
      <c r="F78" s="2">
        <f t="shared" si="19"/>
        <v>3.8941807412150801E-2</v>
      </c>
      <c r="G78" s="46"/>
    </row>
    <row r="79" spans="1:10" ht="27.75">
      <c r="A79" s="11" t="s">
        <v>54</v>
      </c>
      <c r="B79" s="37">
        <v>154576</v>
      </c>
      <c r="C79" s="37">
        <v>3211</v>
      </c>
      <c r="D79" s="6">
        <f t="shared" si="17"/>
        <v>157787</v>
      </c>
      <c r="E79" s="2">
        <f t="shared" si="18"/>
        <v>0.97964978103392553</v>
      </c>
      <c r="F79" s="2">
        <f t="shared" si="19"/>
        <v>2.0350218966074519E-2</v>
      </c>
      <c r="G79" s="46"/>
    </row>
    <row r="80" spans="1:10" ht="27.75">
      <c r="A80" s="37" t="s">
        <v>112</v>
      </c>
      <c r="B80" s="37">
        <v>1182</v>
      </c>
      <c r="C80" s="37">
        <v>78</v>
      </c>
      <c r="D80" s="6">
        <f t="shared" si="17"/>
        <v>1260</v>
      </c>
      <c r="E80" s="2">
        <f t="shared" si="18"/>
        <v>0.93809523809523809</v>
      </c>
      <c r="F80" s="2">
        <f t="shared" si="19"/>
        <v>6.1904761904761907E-2</v>
      </c>
      <c r="G80" s="46"/>
    </row>
    <row r="81" spans="1:10" ht="27.75">
      <c r="A81" s="11" t="s">
        <v>12</v>
      </c>
      <c r="B81" s="37">
        <v>53529</v>
      </c>
      <c r="C81" s="37">
        <v>868</v>
      </c>
      <c r="D81" s="6">
        <f t="shared" si="17"/>
        <v>54397</v>
      </c>
      <c r="E81" s="2">
        <f t="shared" si="18"/>
        <v>0.9840432376785484</v>
      </c>
      <c r="F81" s="2">
        <f t="shared" si="19"/>
        <v>1.5956762321451552E-2</v>
      </c>
      <c r="G81" s="46"/>
    </row>
    <row r="82" spans="1:10" ht="27.75">
      <c r="A82" s="21" t="s">
        <v>122</v>
      </c>
      <c r="B82" s="37">
        <v>45538</v>
      </c>
      <c r="C82" s="37">
        <v>960</v>
      </c>
      <c r="D82" s="6">
        <f t="shared" si="17"/>
        <v>46498</v>
      </c>
      <c r="E82" s="2">
        <f t="shared" si="18"/>
        <v>0.97935395070755726</v>
      </c>
      <c r="F82" s="2">
        <f t="shared" si="19"/>
        <v>2.0646049292442684E-2</v>
      </c>
      <c r="G82" s="46"/>
    </row>
    <row r="83" spans="1:10" ht="27.75">
      <c r="A83" s="21" t="s">
        <v>123</v>
      </c>
      <c r="B83" s="37">
        <v>13653</v>
      </c>
      <c r="C83" s="37">
        <v>317</v>
      </c>
      <c r="D83" s="6">
        <f t="shared" si="17"/>
        <v>13970</v>
      </c>
      <c r="E83" s="2">
        <f t="shared" si="18"/>
        <v>0.97730851825340015</v>
      </c>
      <c r="F83" s="2">
        <f t="shared" si="19"/>
        <v>2.2691481746599858E-2</v>
      </c>
      <c r="G83" s="77"/>
      <c r="H83" s="77"/>
    </row>
    <row r="84" spans="1:10" ht="27.75">
      <c r="A84" s="22" t="s">
        <v>9</v>
      </c>
      <c r="B84" s="73">
        <f>SUM(B74:B83)</f>
        <v>468641</v>
      </c>
      <c r="C84" s="73">
        <f>SUM(C74:C83)</f>
        <v>11546</v>
      </c>
      <c r="D84" s="73">
        <f>B84+C84</f>
        <v>480187</v>
      </c>
      <c r="E84" s="1">
        <f>B84/D84</f>
        <v>0.97595520078636033</v>
      </c>
      <c r="F84" s="1">
        <f>C84/D84</f>
        <v>2.4044799213639688E-2</v>
      </c>
      <c r="G84" s="46"/>
    </row>
    <row r="86" spans="1:10">
      <c r="G86" s="46"/>
    </row>
    <row r="87" spans="1:10" ht="30">
      <c r="A87" s="95" t="s">
        <v>86</v>
      </c>
      <c r="B87" s="95"/>
      <c r="C87" s="95"/>
      <c r="D87" s="95"/>
      <c r="E87" s="95"/>
      <c r="F87" s="95"/>
      <c r="G87" s="46"/>
    </row>
    <row r="88" spans="1:10" ht="83.25">
      <c r="A88" s="22" t="s">
        <v>0</v>
      </c>
      <c r="B88" s="4" t="s">
        <v>81</v>
      </c>
      <c r="C88" s="4" t="s">
        <v>87</v>
      </c>
      <c r="D88" s="4" t="s">
        <v>88</v>
      </c>
      <c r="E88" s="4" t="s">
        <v>84</v>
      </c>
      <c r="F88" s="4" t="s">
        <v>85</v>
      </c>
      <c r="G88" s="46"/>
      <c r="J88" s="43"/>
    </row>
    <row r="89" spans="1:10" ht="27.75">
      <c r="A89" s="21" t="s">
        <v>119</v>
      </c>
      <c r="B89" s="37">
        <f>'2014'!B177+'2014'!B178+'2014'!B179</f>
        <v>4084</v>
      </c>
      <c r="C89" s="37">
        <f>'2014'!C177+'2014'!C178+'2014'!C179</f>
        <v>255</v>
      </c>
      <c r="D89" s="7">
        <f t="shared" ref="D89:D100" si="20">B89+C89</f>
        <v>4339</v>
      </c>
      <c r="E89" s="2">
        <f t="shared" ref="E89:E100" si="21">B89/D89</f>
        <v>0.94123069831758466</v>
      </c>
      <c r="F89" s="2">
        <f t="shared" ref="F89:F100" si="22">C89/D89</f>
        <v>5.8769301682415301E-2</v>
      </c>
      <c r="G89" s="44"/>
      <c r="J89" s="43"/>
    </row>
    <row r="90" spans="1:10" ht="27.75">
      <c r="A90" s="21" t="s">
        <v>120</v>
      </c>
      <c r="B90" s="37">
        <f>'2014'!B180+'2014'!B181+'2014'!B182+'2014'!B183+'2014'!B184+'2014'!B185</f>
        <v>3562</v>
      </c>
      <c r="C90" s="37">
        <f>'2014'!C180+'2014'!C181+'2014'!C182+'2014'!C183+'2014'!C184+'2014'!C185</f>
        <v>61</v>
      </c>
      <c r="D90" s="7">
        <f t="shared" si="20"/>
        <v>3623</v>
      </c>
      <c r="E90" s="2">
        <f t="shared" si="21"/>
        <v>0.98316312448247312</v>
      </c>
      <c r="F90" s="2">
        <f t="shared" si="22"/>
        <v>1.6836875517526911E-2</v>
      </c>
      <c r="G90" s="46"/>
      <c r="J90" s="43"/>
    </row>
    <row r="91" spans="1:10" ht="27.75">
      <c r="A91" s="21" t="s">
        <v>121</v>
      </c>
      <c r="B91" s="37">
        <f>'2014'!B186+'2014'!B187</f>
        <v>1960</v>
      </c>
      <c r="C91" s="37">
        <f>'2014'!C186+'2014'!C187</f>
        <v>44</v>
      </c>
      <c r="D91" s="7">
        <f t="shared" si="20"/>
        <v>2004</v>
      </c>
      <c r="E91" s="2">
        <f t="shared" si="21"/>
        <v>0.97804391217564868</v>
      </c>
      <c r="F91" s="2">
        <f t="shared" si="22"/>
        <v>2.1956087824351298E-2</v>
      </c>
      <c r="G91" s="46"/>
      <c r="J91" s="43"/>
    </row>
    <row r="92" spans="1:10" ht="27.75">
      <c r="A92" s="29" t="s">
        <v>16</v>
      </c>
      <c r="B92" s="37">
        <v>1247</v>
      </c>
      <c r="C92" s="37">
        <v>54</v>
      </c>
      <c r="D92" s="7">
        <f t="shared" si="20"/>
        <v>1301</v>
      </c>
      <c r="E92" s="2">
        <f t="shared" si="21"/>
        <v>0.95849346656418144</v>
      </c>
      <c r="F92" s="2">
        <f t="shared" si="22"/>
        <v>4.1506533435818602E-2</v>
      </c>
      <c r="G92" s="46"/>
      <c r="J92" s="43"/>
    </row>
    <row r="93" spans="1:10" ht="27.75">
      <c r="A93" s="29" t="s">
        <v>7</v>
      </c>
      <c r="B93" s="37">
        <v>964</v>
      </c>
      <c r="C93" s="37">
        <v>62</v>
      </c>
      <c r="D93" s="7">
        <f t="shared" si="20"/>
        <v>1026</v>
      </c>
      <c r="E93" s="2">
        <f t="shared" si="21"/>
        <v>0.93957115009746583</v>
      </c>
      <c r="F93" s="2">
        <f t="shared" si="22"/>
        <v>6.042884990253411E-2</v>
      </c>
      <c r="G93" s="46"/>
      <c r="J93" s="43"/>
    </row>
    <row r="94" spans="1:10" ht="27.75">
      <c r="A94" s="29" t="s">
        <v>20</v>
      </c>
      <c r="B94" s="37">
        <v>2796</v>
      </c>
      <c r="C94" s="37">
        <v>96</v>
      </c>
      <c r="D94" s="7">
        <f t="shared" si="20"/>
        <v>2892</v>
      </c>
      <c r="E94" s="2">
        <f t="shared" si="21"/>
        <v>0.96680497925311204</v>
      </c>
      <c r="F94" s="2">
        <f t="shared" si="22"/>
        <v>3.3195020746887967E-2</v>
      </c>
      <c r="G94" s="46"/>
      <c r="J94" s="43"/>
    </row>
    <row r="95" spans="1:10" ht="27.75">
      <c r="A95" s="38" t="s">
        <v>112</v>
      </c>
      <c r="B95" s="37">
        <v>113</v>
      </c>
      <c r="C95" s="37">
        <v>4</v>
      </c>
      <c r="D95" s="7">
        <f t="shared" si="20"/>
        <v>117</v>
      </c>
      <c r="E95" s="2">
        <f t="shared" si="21"/>
        <v>0.96581196581196582</v>
      </c>
      <c r="F95" s="2">
        <f t="shared" si="22"/>
        <v>3.4188034188034191E-2</v>
      </c>
      <c r="G95" s="46"/>
      <c r="J95" s="43"/>
    </row>
    <row r="96" spans="1:10" ht="27.75">
      <c r="A96" s="38" t="s">
        <v>12</v>
      </c>
      <c r="B96" s="37">
        <v>1698</v>
      </c>
      <c r="C96" s="37">
        <v>46</v>
      </c>
      <c r="D96" s="7">
        <f t="shared" si="20"/>
        <v>1744</v>
      </c>
      <c r="E96" s="2">
        <f t="shared" si="21"/>
        <v>0.97362385321100919</v>
      </c>
      <c r="F96" s="2">
        <f t="shared" si="22"/>
        <v>2.6376146788990827E-2</v>
      </c>
      <c r="G96" s="46"/>
      <c r="J96" s="48"/>
    </row>
    <row r="97" spans="1:10" ht="27.75">
      <c r="A97" s="21" t="s">
        <v>122</v>
      </c>
      <c r="B97" s="37">
        <v>1206</v>
      </c>
      <c r="C97" s="37">
        <v>43</v>
      </c>
      <c r="D97" s="7">
        <f t="shared" si="20"/>
        <v>1249</v>
      </c>
      <c r="E97" s="2">
        <f t="shared" si="21"/>
        <v>0.96557245796637314</v>
      </c>
      <c r="F97" s="2">
        <f t="shared" si="22"/>
        <v>3.4427542033626898E-2</v>
      </c>
      <c r="G97" s="46"/>
      <c r="J97" s="43"/>
    </row>
    <row r="98" spans="1:10" ht="27.75">
      <c r="A98" s="21" t="s">
        <v>123</v>
      </c>
      <c r="B98" s="37">
        <f>SUM('2014'!B195:B199)</f>
        <v>473</v>
      </c>
      <c r="C98" s="37">
        <f>SUM('2014'!C195:C199)</f>
        <v>27</v>
      </c>
      <c r="D98" s="7">
        <f t="shared" si="20"/>
        <v>500</v>
      </c>
      <c r="E98" s="2">
        <f t="shared" si="21"/>
        <v>0.94599999999999995</v>
      </c>
      <c r="F98" s="2">
        <f t="shared" si="22"/>
        <v>5.3999999999999999E-2</v>
      </c>
      <c r="G98" s="46"/>
      <c r="J98" s="43"/>
    </row>
    <row r="99" spans="1:10" ht="27.75">
      <c r="A99" s="39" t="s">
        <v>113</v>
      </c>
      <c r="B99" s="37">
        <v>3238</v>
      </c>
      <c r="C99" s="37">
        <v>116</v>
      </c>
      <c r="D99" s="7">
        <f t="shared" si="20"/>
        <v>3354</v>
      </c>
      <c r="E99" s="2">
        <f t="shared" si="21"/>
        <v>0.96541443053070963</v>
      </c>
      <c r="F99" s="2">
        <f t="shared" si="22"/>
        <v>3.4585569469290402E-2</v>
      </c>
      <c r="G99" s="46"/>
      <c r="J99" s="43"/>
    </row>
    <row r="100" spans="1:10" ht="27.75">
      <c r="A100" s="21" t="s">
        <v>124</v>
      </c>
      <c r="B100" s="37">
        <f>SUM('2014'!B201:B208)</f>
        <v>1239</v>
      </c>
      <c r="C100" s="37">
        <f>SUM('2014'!C201:C208)</f>
        <v>65</v>
      </c>
      <c r="D100" s="7">
        <f t="shared" si="20"/>
        <v>1304</v>
      </c>
      <c r="E100" s="2">
        <f t="shared" si="21"/>
        <v>0.95015337423312884</v>
      </c>
      <c r="F100" s="2">
        <f t="shared" si="22"/>
        <v>4.9846625766871162E-2</v>
      </c>
      <c r="G100" s="46"/>
      <c r="J100" s="43"/>
    </row>
    <row r="101" spans="1:10" ht="27.75">
      <c r="A101" s="49" t="s">
        <v>9</v>
      </c>
      <c r="B101" s="73">
        <f>SUM(B89:B100)</f>
        <v>22580</v>
      </c>
      <c r="C101" s="73">
        <f>SUM(C89:C100)</f>
        <v>873</v>
      </c>
      <c r="D101" s="73">
        <f>B101+C101</f>
        <v>23453</v>
      </c>
      <c r="E101" s="1">
        <f>B101/D101</f>
        <v>0.96277661706391504</v>
      </c>
      <c r="F101" s="1">
        <f>C101/D101</f>
        <v>3.7223382936084938E-2</v>
      </c>
      <c r="G101" s="46"/>
      <c r="J101" s="43"/>
    </row>
    <row r="105" spans="1:10" ht="30">
      <c r="A105" s="98" t="s">
        <v>97</v>
      </c>
      <c r="B105" s="98"/>
      <c r="C105" s="98"/>
      <c r="D105" s="98"/>
      <c r="E105" s="98"/>
      <c r="F105" s="98"/>
    </row>
    <row r="106" spans="1:10" ht="27.75">
      <c r="A106" s="17" t="s">
        <v>18</v>
      </c>
      <c r="B106" s="73" t="s">
        <v>90</v>
      </c>
      <c r="C106" s="73" t="s">
        <v>91</v>
      </c>
      <c r="D106" s="81" t="s">
        <v>35</v>
      </c>
      <c r="E106" s="81"/>
      <c r="F106" s="81"/>
    </row>
    <row r="107" spans="1:10" ht="27.75">
      <c r="A107" s="50" t="s">
        <v>30</v>
      </c>
      <c r="B107" s="3">
        <f>'2014'!B212</f>
        <v>0</v>
      </c>
      <c r="C107" s="3">
        <f>'2014'!C212</f>
        <v>480187</v>
      </c>
      <c r="D107" s="79">
        <f>B107/C107</f>
        <v>0</v>
      </c>
      <c r="E107" s="79"/>
      <c r="F107" s="79"/>
      <c r="G107" s="46"/>
    </row>
    <row r="108" spans="1:10" ht="27.75">
      <c r="A108" s="50" t="s">
        <v>31</v>
      </c>
      <c r="B108" s="3">
        <f>'2014'!B213</f>
        <v>0</v>
      </c>
      <c r="C108" s="3">
        <f>'2014'!C213</f>
        <v>127859</v>
      </c>
      <c r="D108" s="79">
        <f>B108/C108</f>
        <v>0</v>
      </c>
      <c r="E108" s="79"/>
      <c r="F108" s="79"/>
    </row>
    <row r="109" spans="1:10" ht="27.75">
      <c r="A109" s="51"/>
      <c r="B109" s="13"/>
      <c r="C109" s="13"/>
      <c r="D109" s="13"/>
      <c r="E109" s="12"/>
      <c r="F109" s="12"/>
    </row>
    <row r="110" spans="1:10" ht="30">
      <c r="A110" s="80" t="s">
        <v>128</v>
      </c>
      <c r="B110" s="80"/>
      <c r="C110" s="80"/>
      <c r="D110" s="80"/>
      <c r="E110" s="80"/>
      <c r="F110" s="80"/>
    </row>
    <row r="111" spans="1:10" ht="30">
      <c r="A111" s="81" t="s">
        <v>22</v>
      </c>
      <c r="B111" s="81"/>
      <c r="C111" s="73" t="s">
        <v>30</v>
      </c>
      <c r="D111" s="81" t="s">
        <v>36</v>
      </c>
      <c r="E111" s="81"/>
      <c r="F111" s="81"/>
      <c r="G111" s="72"/>
    </row>
    <row r="112" spans="1:10" ht="27.75">
      <c r="A112" s="82" t="s">
        <v>46</v>
      </c>
      <c r="B112" s="82"/>
      <c r="C112" s="3"/>
      <c r="D112" s="79"/>
      <c r="E112" s="79"/>
      <c r="F112" s="79"/>
      <c r="G112" s="44"/>
      <c r="H112" s="44"/>
      <c r="I112" s="44"/>
    </row>
    <row r="113" spans="1:9" ht="27.75">
      <c r="A113" s="78" t="s">
        <v>32</v>
      </c>
      <c r="B113" s="78"/>
      <c r="C113" s="3"/>
      <c r="D113" s="79"/>
      <c r="E113" s="79"/>
      <c r="F113" s="79"/>
      <c r="G113" s="44"/>
      <c r="H113" s="44"/>
      <c r="I113" s="44"/>
    </row>
    <row r="114" spans="1:9" ht="27.75">
      <c r="A114" s="78" t="s">
        <v>33</v>
      </c>
      <c r="B114" s="78"/>
      <c r="C114" s="3"/>
      <c r="D114" s="79"/>
      <c r="E114" s="79"/>
      <c r="F114" s="79"/>
      <c r="G114" s="44"/>
      <c r="H114" s="44"/>
      <c r="I114" s="44"/>
    </row>
    <row r="115" spans="1:9" ht="27.75">
      <c r="A115" s="78" t="s">
        <v>15</v>
      </c>
      <c r="B115" s="78"/>
      <c r="C115" s="3"/>
      <c r="D115" s="79"/>
      <c r="E115" s="79"/>
      <c r="F115" s="79"/>
      <c r="G115" s="44"/>
      <c r="H115" s="44"/>
      <c r="I115" s="44"/>
    </row>
    <row r="116" spans="1:9" ht="27.75">
      <c r="A116" s="78" t="s">
        <v>45</v>
      </c>
      <c r="B116" s="78"/>
      <c r="C116" s="3"/>
      <c r="D116" s="79"/>
      <c r="E116" s="79"/>
      <c r="F116" s="79"/>
      <c r="G116" s="44"/>
      <c r="H116" s="44"/>
      <c r="I116" s="44"/>
    </row>
    <row r="117" spans="1:9" ht="27.75">
      <c r="A117" s="78" t="s">
        <v>34</v>
      </c>
      <c r="B117" s="78"/>
      <c r="C117" s="3"/>
      <c r="D117" s="79"/>
      <c r="E117" s="79"/>
      <c r="F117" s="79"/>
      <c r="G117" s="44"/>
      <c r="H117" s="44"/>
      <c r="I117" s="44"/>
    </row>
    <row r="120" spans="1:9" ht="30">
      <c r="A120" s="80" t="s">
        <v>132</v>
      </c>
      <c r="B120" s="80"/>
      <c r="C120" s="80"/>
      <c r="D120" s="80"/>
      <c r="E120" s="80"/>
      <c r="F120" s="80"/>
      <c r="G120" s="44"/>
      <c r="H120" s="44"/>
      <c r="I120" s="44"/>
    </row>
    <row r="121" spans="1:9" ht="27.75">
      <c r="A121" s="81" t="s">
        <v>22</v>
      </c>
      <c r="B121" s="81"/>
      <c r="C121" s="73" t="s">
        <v>30</v>
      </c>
      <c r="D121" s="81" t="s">
        <v>36</v>
      </c>
      <c r="E121" s="81"/>
      <c r="F121" s="81"/>
      <c r="G121" s="44"/>
      <c r="H121" s="44"/>
      <c r="I121" s="44"/>
    </row>
    <row r="122" spans="1:9" ht="27.75">
      <c r="A122" s="82" t="s">
        <v>129</v>
      </c>
      <c r="B122" s="82"/>
      <c r="C122" s="3"/>
      <c r="D122" s="79"/>
      <c r="E122" s="79"/>
      <c r="F122" s="79"/>
      <c r="G122" s="44"/>
      <c r="H122" s="44"/>
      <c r="I122" s="44"/>
    </row>
    <row r="123" spans="1:9" ht="27.75">
      <c r="A123" s="78" t="s">
        <v>32</v>
      </c>
      <c r="B123" s="78"/>
      <c r="C123" s="3"/>
      <c r="D123" s="79"/>
      <c r="E123" s="79"/>
      <c r="F123" s="79"/>
      <c r="G123" s="44"/>
      <c r="H123" s="44"/>
      <c r="I123" s="44"/>
    </row>
    <row r="124" spans="1:9" ht="27.75">
      <c r="A124" s="78" t="s">
        <v>33</v>
      </c>
      <c r="B124" s="78"/>
      <c r="C124" s="3"/>
      <c r="D124" s="79"/>
      <c r="E124" s="79"/>
      <c r="F124" s="79"/>
      <c r="G124" s="44"/>
      <c r="H124" s="44"/>
      <c r="I124" s="44"/>
    </row>
    <row r="125" spans="1:9" ht="27.75">
      <c r="A125" s="78" t="s">
        <v>15</v>
      </c>
      <c r="B125" s="78"/>
      <c r="C125" s="3"/>
      <c r="D125" s="79"/>
      <c r="E125" s="79"/>
      <c r="F125" s="79"/>
      <c r="G125" s="44"/>
      <c r="H125" s="44"/>
      <c r="I125" s="44"/>
    </row>
    <row r="126" spans="1:9" ht="27.75">
      <c r="A126" s="78" t="s">
        <v>45</v>
      </c>
      <c r="B126" s="78"/>
      <c r="C126" s="3"/>
      <c r="D126" s="79"/>
      <c r="E126" s="79"/>
      <c r="F126" s="79"/>
      <c r="G126" s="44"/>
      <c r="H126" s="44"/>
      <c r="I126" s="44"/>
    </row>
    <row r="127" spans="1:9" ht="27.75">
      <c r="A127" s="78" t="s">
        <v>34</v>
      </c>
      <c r="B127" s="78"/>
      <c r="C127" s="3"/>
      <c r="D127" s="79"/>
      <c r="E127" s="79"/>
      <c r="F127" s="79"/>
      <c r="G127" s="44"/>
      <c r="H127" s="44"/>
      <c r="I127" s="44"/>
    </row>
    <row r="133" spans="1:9" ht="20.25">
      <c r="A133" s="94" t="s">
        <v>98</v>
      </c>
      <c r="B133" s="94"/>
      <c r="C133" s="94"/>
      <c r="D133" s="94"/>
      <c r="E133" s="94"/>
      <c r="F133" s="94"/>
      <c r="G133" s="44"/>
      <c r="H133" s="44"/>
      <c r="I133" s="44"/>
    </row>
    <row r="134" spans="1:9" ht="27.75">
      <c r="A134" s="88" t="s">
        <v>22</v>
      </c>
      <c r="B134" s="89"/>
      <c r="C134" s="73" t="s">
        <v>23</v>
      </c>
      <c r="D134" s="88" t="s">
        <v>92</v>
      </c>
      <c r="E134" s="90"/>
      <c r="F134" s="89"/>
      <c r="G134" s="44"/>
      <c r="H134" s="44"/>
      <c r="I134" s="44"/>
    </row>
    <row r="135" spans="1:9" ht="27.75">
      <c r="A135" s="83" t="s">
        <v>24</v>
      </c>
      <c r="B135" s="84"/>
      <c r="C135" s="3"/>
      <c r="D135" s="91"/>
      <c r="E135" s="92"/>
      <c r="F135" s="93"/>
      <c r="G135" s="44"/>
      <c r="H135" s="44"/>
      <c r="I135" s="44"/>
    </row>
    <row r="136" spans="1:9" ht="27.75">
      <c r="A136" s="83" t="s">
        <v>25</v>
      </c>
      <c r="B136" s="84"/>
      <c r="C136" s="74"/>
      <c r="D136" s="91"/>
      <c r="E136" s="92"/>
      <c r="F136" s="93"/>
      <c r="G136" s="44"/>
      <c r="H136" s="44"/>
      <c r="I136" s="44"/>
    </row>
    <row r="137" spans="1:9" ht="27.75">
      <c r="A137" s="52"/>
      <c r="B137" s="15"/>
      <c r="C137" s="15"/>
      <c r="D137" s="16"/>
      <c r="E137" s="12"/>
      <c r="F137" s="12"/>
      <c r="G137" s="44"/>
      <c r="H137" s="44"/>
      <c r="I137" s="44"/>
    </row>
    <row r="138" spans="1:9" ht="20.25">
      <c r="A138" s="94" t="s">
        <v>99</v>
      </c>
      <c r="B138" s="94"/>
      <c r="C138" s="94"/>
      <c r="D138" s="94"/>
      <c r="E138" s="94"/>
      <c r="F138" s="94"/>
      <c r="G138" s="44"/>
      <c r="H138" s="44"/>
      <c r="I138" s="44"/>
    </row>
    <row r="139" spans="1:9" ht="27.75">
      <c r="A139" s="88" t="s">
        <v>22</v>
      </c>
      <c r="B139" s="89"/>
      <c r="C139" s="73" t="s">
        <v>23</v>
      </c>
      <c r="D139" s="88" t="s">
        <v>93</v>
      </c>
      <c r="E139" s="90"/>
      <c r="F139" s="89"/>
      <c r="G139" s="44"/>
      <c r="H139" s="44"/>
      <c r="I139" s="44"/>
    </row>
    <row r="140" spans="1:9" ht="27.75">
      <c r="A140" s="83" t="s">
        <v>26</v>
      </c>
      <c r="B140" s="84"/>
      <c r="C140" s="3"/>
      <c r="D140" s="91"/>
      <c r="E140" s="92"/>
      <c r="F140" s="93"/>
      <c r="G140" s="44"/>
      <c r="H140" s="44"/>
      <c r="I140" s="44"/>
    </row>
    <row r="141" spans="1:9" ht="27.75">
      <c r="A141" s="83" t="s">
        <v>27</v>
      </c>
      <c r="B141" s="84"/>
      <c r="C141" s="3"/>
      <c r="D141" s="91"/>
      <c r="E141" s="92"/>
      <c r="F141" s="93"/>
      <c r="G141" s="44"/>
      <c r="H141" s="44"/>
      <c r="I141" s="44"/>
    </row>
    <row r="142" spans="1:9" ht="27.75">
      <c r="A142" s="52"/>
      <c r="B142" s="15"/>
      <c r="C142" s="15"/>
      <c r="D142" s="16"/>
      <c r="E142" s="12"/>
      <c r="F142" s="12"/>
      <c r="G142" s="44"/>
      <c r="H142" s="44"/>
      <c r="I142" s="44"/>
    </row>
    <row r="143" spans="1:9" ht="20.25">
      <c r="A143" s="94" t="s">
        <v>100</v>
      </c>
      <c r="B143" s="94"/>
      <c r="C143" s="94"/>
      <c r="D143" s="94"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    <c r="C144" s="73" t="s">
        <v>23</v>
      </c>
      <c r="D144" s="88" t="s">
        <v>118</v>
      </c>
      <c r="E144" s="90"/>
      <c r="F144" s="89"/>
      <c r="G144" s="44"/>
      <c r="H144" s="44"/>
      <c r="I144" s="44"/>
    </row>
    <row r="145" spans="1:9" ht="27.75">
      <c r="A145" s="83" t="s">
        <v>24</v>
      </c>
      <c r="B145" s="84"/>
      <c r="C145" s="3"/>
      <c r="D145" s="85"/>
      <c r="E145" s="86"/>
      <c r="F145" s="87"/>
      <c r="G145" s="44"/>
      <c r="H145" s="44"/>
      <c r="I145" s="44"/>
    </row>
    <row r="146" spans="1:9" ht="27.75">
      <c r="A146" s="83" t="s">
        <v>26</v>
      </c>
      <c r="B146" s="84"/>
      <c r="C146" s="3"/>
      <c r="D146" s="85"/>
      <c r="E146" s="86"/>
      <c r="F146" s="87"/>
      <c r="G146" s="44"/>
      <c r="H146" s="44"/>
      <c r="I146" s="44"/>
    </row>
    <row r="147" spans="1:9" ht="27.75">
      <c r="A147" s="51"/>
      <c r="B147" s="13"/>
      <c r="C147" s="13"/>
      <c r="D147" s="16"/>
      <c r="E147" s="12"/>
      <c r="F147" s="12"/>
      <c r="G147" s="44"/>
      <c r="H147" s="44"/>
      <c r="I147" s="44"/>
    </row>
    <row r="148" spans="1:9" ht="20.25">
      <c r="A148" s="94" t="s">
        <v>101</v>
      </c>
      <c r="B148" s="94"/>
      <c r="C148" s="94"/>
      <c r="D148" s="94"/>
      <c r="E148" s="94"/>
      <c r="F148" s="94"/>
      <c r="G148" s="44"/>
      <c r="H148" s="44"/>
      <c r="I148" s="44"/>
    </row>
    <row r="149" spans="1:9" ht="27.75">
      <c r="A149" s="88" t="s">
        <v>42</v>
      </c>
      <c r="B149" s="89"/>
      <c r="C149" s="73" t="s">
        <v>23</v>
      </c>
      <c r="D149" s="88" t="s">
        <v>94</v>
      </c>
      <c r="E149" s="90"/>
      <c r="F149" s="89"/>
      <c r="G149" s="44"/>
      <c r="H149" s="44"/>
      <c r="I149" s="44"/>
    </row>
    <row r="150" spans="1:9" ht="27.75">
      <c r="A150" s="83" t="s">
        <v>30</v>
      </c>
      <c r="B150" s="84"/>
      <c r="C150" s="3"/>
      <c r="D150" s="85"/>
      <c r="E150" s="86"/>
      <c r="F150" s="87"/>
      <c r="G150" s="44"/>
      <c r="H150" s="44"/>
      <c r="I150" s="44"/>
    </row>
    <row r="151" spans="1:9" ht="27.75">
      <c r="A151" s="83" t="s">
        <v>43</v>
      </c>
      <c r="B151" s="84"/>
      <c r="C151" s="74"/>
      <c r="D151" s="85"/>
      <c r="E151" s="86"/>
      <c r="F151" s="87"/>
      <c r="G151" s="44"/>
      <c r="H151" s="44"/>
      <c r="I151" s="44"/>
    </row>
    <row r="152" spans="1:9" ht="27.75">
      <c r="A152" s="83" t="s">
        <v>44</v>
      </c>
      <c r="B152" s="84"/>
      <c r="C152" s="74"/>
      <c r="D152" s="85"/>
      <c r="E152" s="86"/>
      <c r="F152" s="87"/>
      <c r="G152" s="44"/>
      <c r="H152" s="44"/>
      <c r="I152" s="44"/>
    </row>
  </sheetData>
  <mergeCells count="72">
    <mergeCell ref="A150:B150"/>
    <mergeCell ref="D150:F150"/>
    <mergeCell ref="A151:B151"/>
    <mergeCell ref="D151:F151"/>
    <mergeCell ref="A152:B152"/>
    <mergeCell ref="D152:F152"/>
    <mergeCell ref="A149:B149"/>
    <mergeCell ref="D149:F149"/>
    <mergeCell ref="A140:B140"/>
    <mergeCell ref="D140:F140"/>
    <mergeCell ref="A141:B141"/>
    <mergeCell ref="D141:F141"/>
    <mergeCell ref="A143:F143"/>
    <mergeCell ref="A144:B144"/>
    <mergeCell ref="D144:F144"/>
    <mergeCell ref="A145:B145"/>
    <mergeCell ref="D145:F145"/>
    <mergeCell ref="A146:B146"/>
    <mergeCell ref="D146:F146"/>
    <mergeCell ref="A148:F148"/>
    <mergeCell ref="A139:B139"/>
    <mergeCell ref="D139:F139"/>
    <mergeCell ref="A126:B126"/>
    <mergeCell ref="D126:F126"/>
    <mergeCell ref="A127:B127"/>
    <mergeCell ref="D127:F127"/>
    <mergeCell ref="A133:F133"/>
    <mergeCell ref="A134:B134"/>
    <mergeCell ref="D134:F134"/>
    <mergeCell ref="A135:B135"/>
    <mergeCell ref="D135:F135"/>
    <mergeCell ref="A136:B136"/>
    <mergeCell ref="D136:F136"/>
    <mergeCell ref="A138:F138"/>
    <mergeCell ref="A123:B123"/>
    <mergeCell ref="D123:F123"/>
    <mergeCell ref="A124:B124"/>
    <mergeCell ref="D124:F124"/>
    <mergeCell ref="A125:B125"/>
    <mergeCell ref="D125:F125"/>
    <mergeCell ref="A122:B122"/>
    <mergeCell ref="D122:F122"/>
    <mergeCell ref="A114:B114"/>
    <mergeCell ref="D114:F114"/>
    <mergeCell ref="A115:B115"/>
    <mergeCell ref="D115:F115"/>
    <mergeCell ref="A116:B116"/>
    <mergeCell ref="D116:F116"/>
    <mergeCell ref="A117:B117"/>
    <mergeCell ref="D117:F117"/>
    <mergeCell ref="A120:F120"/>
    <mergeCell ref="A121:B121"/>
    <mergeCell ref="D121:F121"/>
    <mergeCell ref="A113:B113"/>
    <mergeCell ref="D113:F113"/>
    <mergeCell ref="A72:F72"/>
    <mergeCell ref="A87:F87"/>
    <mergeCell ref="A105:F105"/>
    <mergeCell ref="D106:F106"/>
    <mergeCell ref="D107:F107"/>
    <mergeCell ref="D108:F108"/>
    <mergeCell ref="A110:F110"/>
    <mergeCell ref="A111:B111"/>
    <mergeCell ref="D111:F111"/>
    <mergeCell ref="A112:B112"/>
    <mergeCell ref="D112:F112"/>
    <mergeCell ref="A56:G56"/>
    <mergeCell ref="A1:C1"/>
    <mergeCell ref="A2:G2"/>
    <mergeCell ref="A16:G16"/>
    <mergeCell ref="A30:G30"/>
    <mergeCell ref="A38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2014</vt:lpstr>
      <vt:lpstr>اجمالي 2014</vt:lpstr>
      <vt:lpstr>'2014'!Print_Area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2015-01-22T10:39:40Z</dcterms:modified>
</cp:coreProperties>
</file>