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9260" windowHeight="4275" firstSheet="2" activeTab="6"/>
  </bookViews>
  <sheets>
    <sheet name="م1 جنسية " sheetId="1" r:id="rId1"/>
    <sheet name="م1 محافظات" sheetId="5" r:id="rId2"/>
    <sheet name="دراسات جنسية " sheetId="2" r:id="rId3"/>
    <sheet name="دراسات محافظة " sheetId="7" r:id="rId4"/>
    <sheet name="معاهد جنسية" sheetId="10" r:id="rId5"/>
    <sheet name="معاهد محافظات" sheetId="11" r:id="rId6"/>
    <sheet name="هيئة + موفدين" sheetId="9" r:id="rId7"/>
    <sheet name="تعليم مفتوح " sheetId="12" r:id="rId8"/>
  </sheets>
  <definedNames>
    <definedName name="_xlnm._FilterDatabase" localSheetId="2" hidden="1">'دراسات جنسية '!$C$9:$T$16</definedName>
    <definedName name="_xlnm._FilterDatabase" localSheetId="3" hidden="1">'دراسات محافظة '!$A$7:$AH$30</definedName>
    <definedName name="_xlnm._FilterDatabase" localSheetId="0" hidden="1">'م1 جنسية '!$A$2:$S$50</definedName>
    <definedName name="_xlnm._FilterDatabase" localSheetId="1" hidden="1">'م1 محافظات'!$A$6:$AG$54</definedName>
    <definedName name="_xlnm.Print_Area" localSheetId="3">'دراسات محافظة '!$A$2:$AS$40</definedName>
    <definedName name="_xlnm.Print_Area" localSheetId="1">'م1 محافظات'!$A$4:$AH$54</definedName>
    <definedName name="_xlnm.Print_Titles" localSheetId="2">'دراسات جنسية '!#REF!</definedName>
    <definedName name="_xlnm.Print_Titles" localSheetId="3">'دراسات محافظة '!$7:$7</definedName>
    <definedName name="_xlnm.Print_Titles" localSheetId="0">'م1 جنسية '!#REF!</definedName>
  </definedNames>
  <calcPr calcId="124519"/>
</workbook>
</file>

<file path=xl/calcChain.xml><?xml version="1.0" encoding="utf-8"?>
<calcChain xmlns="http://schemas.openxmlformats.org/spreadsheetml/2006/main">
  <c r="C9" i="1"/>
  <c r="D9"/>
  <c r="E9"/>
  <c r="F9"/>
  <c r="G9"/>
  <c r="H9"/>
  <c r="I9"/>
  <c r="J9"/>
  <c r="K9"/>
  <c r="L9"/>
  <c r="M9"/>
  <c r="N9"/>
  <c r="O9"/>
  <c r="P9"/>
  <c r="C12"/>
  <c r="D12"/>
  <c r="E12"/>
  <c r="F12"/>
  <c r="G12"/>
  <c r="H12"/>
  <c r="I12"/>
  <c r="J12"/>
  <c r="K12"/>
  <c r="L12"/>
  <c r="M12"/>
  <c r="N12"/>
  <c r="O12"/>
  <c r="P12"/>
  <c r="C22"/>
  <c r="D22"/>
  <c r="E22"/>
  <c r="F22"/>
  <c r="G22"/>
  <c r="H22"/>
  <c r="I22"/>
  <c r="J22"/>
  <c r="K22"/>
  <c r="L22"/>
  <c r="M22"/>
  <c r="N22"/>
  <c r="O22"/>
  <c r="P22"/>
  <c r="C29"/>
  <c r="D29"/>
  <c r="E29"/>
  <c r="F29"/>
  <c r="G29"/>
  <c r="H29"/>
  <c r="I29"/>
  <c r="J29"/>
  <c r="K29"/>
  <c r="L29"/>
  <c r="M29"/>
  <c r="N29"/>
  <c r="O29"/>
  <c r="P29"/>
  <c r="C34"/>
  <c r="D34"/>
  <c r="E34"/>
  <c r="F34"/>
  <c r="G34"/>
  <c r="H34"/>
  <c r="I34"/>
  <c r="J34"/>
  <c r="K34"/>
  <c r="L34"/>
  <c r="M34"/>
  <c r="N34"/>
  <c r="O34"/>
  <c r="P34"/>
  <c r="C39"/>
  <c r="D39"/>
  <c r="E39"/>
  <c r="F39"/>
  <c r="G39"/>
  <c r="H39"/>
  <c r="I39"/>
  <c r="J39"/>
  <c r="K39"/>
  <c r="L39"/>
  <c r="M39"/>
  <c r="N39"/>
  <c r="O39"/>
  <c r="P39"/>
  <c r="C42"/>
  <c r="D42"/>
  <c r="E42"/>
  <c r="F42"/>
  <c r="G42"/>
  <c r="H42"/>
  <c r="I42"/>
  <c r="J42"/>
  <c r="K42"/>
  <c r="L42"/>
  <c r="M42"/>
  <c r="N42"/>
  <c r="O42"/>
  <c r="P42"/>
  <c r="C47"/>
  <c r="D47"/>
  <c r="E47"/>
  <c r="F47"/>
  <c r="G47"/>
  <c r="H47"/>
  <c r="I47"/>
  <c r="J47"/>
  <c r="K47"/>
  <c r="L47"/>
  <c r="M47"/>
  <c r="N47"/>
  <c r="O47"/>
  <c r="P47"/>
  <c r="C48"/>
  <c r="D48"/>
  <c r="E48"/>
  <c r="F48"/>
  <c r="G48"/>
  <c r="H48"/>
  <c r="I48"/>
  <c r="J48"/>
  <c r="K48"/>
  <c r="L48"/>
  <c r="M48"/>
  <c r="N48"/>
  <c r="O48"/>
  <c r="P48"/>
  <c r="C49"/>
  <c r="D49"/>
  <c r="E49"/>
  <c r="F49"/>
  <c r="G49"/>
  <c r="H49"/>
  <c r="I49"/>
  <c r="J49"/>
  <c r="K49"/>
  <c r="L49"/>
  <c r="M49"/>
  <c r="N49"/>
  <c r="O49"/>
  <c r="P49"/>
  <c r="C50"/>
  <c r="D50"/>
  <c r="E50"/>
  <c r="F50"/>
  <c r="G50"/>
  <c r="H50"/>
  <c r="I50"/>
  <c r="J50"/>
  <c r="K50"/>
  <c r="L50"/>
  <c r="M50"/>
  <c r="N50"/>
  <c r="O50"/>
  <c r="P50"/>
  <c r="C69"/>
  <c r="D69"/>
  <c r="E69"/>
  <c r="F69"/>
  <c r="G69"/>
  <c r="H69"/>
  <c r="I69"/>
  <c r="J69"/>
  <c r="K69"/>
  <c r="L69"/>
  <c r="M69"/>
  <c r="N69"/>
  <c r="O69"/>
  <c r="P69"/>
  <c r="C72"/>
  <c r="D72"/>
  <c r="E72"/>
  <c r="F72"/>
  <c r="G72"/>
  <c r="H72"/>
  <c r="I72"/>
  <c r="J72"/>
  <c r="K72"/>
  <c r="L72"/>
  <c r="M72"/>
  <c r="N72"/>
  <c r="O72"/>
  <c r="P72"/>
  <c r="C82"/>
  <c r="D82"/>
  <c r="E82"/>
  <c r="F82"/>
  <c r="G82"/>
  <c r="H82"/>
  <c r="I82"/>
  <c r="J82"/>
  <c r="K82"/>
  <c r="L82"/>
  <c r="M82"/>
  <c r="N82"/>
  <c r="O82"/>
  <c r="P82"/>
  <c r="C89"/>
  <c r="D89"/>
  <c r="E89"/>
  <c r="F89"/>
  <c r="G89"/>
  <c r="H89"/>
  <c r="I89"/>
  <c r="J89"/>
  <c r="K89"/>
  <c r="L89"/>
  <c r="M89"/>
  <c r="N89"/>
  <c r="O89"/>
  <c r="P89"/>
  <c r="C94"/>
  <c r="D94"/>
  <c r="E94"/>
  <c r="F94"/>
  <c r="G94"/>
  <c r="H94"/>
  <c r="I94"/>
  <c r="J94"/>
  <c r="K94"/>
  <c r="L94"/>
  <c r="M94"/>
  <c r="N94"/>
  <c r="O94"/>
  <c r="P94"/>
  <c r="C100"/>
  <c r="D100"/>
  <c r="E100"/>
  <c r="F100"/>
  <c r="G100"/>
  <c r="H100"/>
  <c r="I100"/>
  <c r="J100"/>
  <c r="K100"/>
  <c r="L100"/>
  <c r="M100"/>
  <c r="N100"/>
  <c r="O100"/>
  <c r="P100"/>
  <c r="C103"/>
  <c r="D103"/>
  <c r="E103"/>
  <c r="F103"/>
  <c r="G103"/>
  <c r="H103"/>
  <c r="I103"/>
  <c r="J103"/>
  <c r="K103"/>
  <c r="L103"/>
  <c r="M103"/>
  <c r="N103"/>
  <c r="O103"/>
  <c r="P103"/>
  <c r="C107"/>
  <c r="D107"/>
  <c r="E107"/>
  <c r="F107"/>
  <c r="G107"/>
  <c r="H107"/>
  <c r="I107"/>
  <c r="J107"/>
  <c r="K107"/>
  <c r="L107"/>
  <c r="M107"/>
  <c r="N107"/>
  <c r="O107"/>
  <c r="P107"/>
  <c r="C108"/>
  <c r="D108"/>
  <c r="E108"/>
  <c r="F108"/>
  <c r="G108"/>
  <c r="H108"/>
  <c r="I108"/>
  <c r="J108"/>
  <c r="K108"/>
  <c r="L108"/>
  <c r="M108"/>
  <c r="N108"/>
  <c r="O108"/>
  <c r="P108"/>
  <c r="C109"/>
  <c r="D109"/>
  <c r="E109"/>
  <c r="F109"/>
  <c r="G109"/>
  <c r="H109"/>
  <c r="I109"/>
  <c r="J109"/>
  <c r="K109"/>
  <c r="L109"/>
  <c r="M109"/>
  <c r="N109"/>
  <c r="O109"/>
  <c r="P109"/>
  <c r="C110"/>
  <c r="D110"/>
  <c r="E110"/>
  <c r="F110"/>
  <c r="G110"/>
  <c r="H110"/>
  <c r="I110"/>
  <c r="J110"/>
  <c r="K110"/>
  <c r="L110"/>
  <c r="M110"/>
  <c r="N110"/>
  <c r="O110"/>
  <c r="P110"/>
  <c r="Z32" i="12" l="1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B29"/>
  <c r="AA29"/>
  <c r="AB28"/>
  <c r="AA28"/>
  <c r="AB27"/>
  <c r="AA27"/>
  <c r="AB26"/>
  <c r="AA26"/>
  <c r="AC26" s="1"/>
  <c r="AB25"/>
  <c r="AA25"/>
  <c r="AB24"/>
  <c r="AA24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N13"/>
  <c r="M13"/>
  <c r="O13" s="1"/>
  <c r="N12"/>
  <c r="M12"/>
  <c r="N11"/>
  <c r="M11"/>
  <c r="N10"/>
  <c r="M10"/>
  <c r="N9"/>
  <c r="M9"/>
  <c r="N8"/>
  <c r="M8"/>
  <c r="AG29" i="7"/>
  <c r="AF29"/>
  <c r="AE29"/>
  <c r="AG28"/>
  <c r="AF28"/>
  <c r="AE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C29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C28"/>
  <c r="AG23"/>
  <c r="AG24"/>
  <c r="AG25"/>
  <c r="AG26"/>
  <c r="AG27"/>
  <c r="AF23"/>
  <c r="AF24"/>
  <c r="AF25"/>
  <c r="AF26"/>
  <c r="AF27"/>
  <c r="AE23"/>
  <c r="AE24"/>
  <c r="AE25"/>
  <c r="AE26"/>
  <c r="AE27"/>
  <c r="AG22"/>
  <c r="AF22"/>
  <c r="AE22"/>
  <c r="O34" i="2"/>
  <c r="N34"/>
  <c r="M34"/>
  <c r="O33"/>
  <c r="N33"/>
  <c r="M33"/>
  <c r="D34"/>
  <c r="E34"/>
  <c r="F34"/>
  <c r="G34"/>
  <c r="H34"/>
  <c r="I34"/>
  <c r="J34"/>
  <c r="K34"/>
  <c r="L34"/>
  <c r="C34"/>
  <c r="D33"/>
  <c r="E33"/>
  <c r="F33"/>
  <c r="G33"/>
  <c r="H33"/>
  <c r="I33"/>
  <c r="J33"/>
  <c r="K33"/>
  <c r="L33"/>
  <c r="C33"/>
  <c r="O28"/>
  <c r="O29"/>
  <c r="O30"/>
  <c r="O31"/>
  <c r="O32"/>
  <c r="N28"/>
  <c r="N29"/>
  <c r="N30"/>
  <c r="N31"/>
  <c r="N32"/>
  <c r="M28"/>
  <c r="M29"/>
  <c r="M30"/>
  <c r="M31"/>
  <c r="M32"/>
  <c r="N27"/>
  <c r="O27"/>
  <c r="M27"/>
  <c r="O8" i="12" l="1"/>
  <c r="O9"/>
  <c r="O10"/>
  <c r="O11"/>
  <c r="O12"/>
  <c r="AC24"/>
  <c r="AC25"/>
  <c r="AC27"/>
  <c r="AC28"/>
  <c r="AC29"/>
  <c r="AA30"/>
  <c r="AA31"/>
  <c r="AA32"/>
  <c r="M14"/>
  <c r="M15"/>
  <c r="M16"/>
  <c r="AB30"/>
  <c r="AC30" s="1"/>
  <c r="AB31"/>
  <c r="AB32"/>
  <c r="AC32" s="1"/>
  <c r="N14"/>
  <c r="O14" s="1"/>
  <c r="N15"/>
  <c r="O15" s="1"/>
  <c r="N16"/>
  <c r="O16" s="1"/>
  <c r="AC31"/>
  <c r="Q65" i="1"/>
  <c r="R65"/>
  <c r="Q66"/>
  <c r="R66"/>
  <c r="Q67"/>
  <c r="R67"/>
  <c r="Q68"/>
  <c r="R68"/>
  <c r="Q70"/>
  <c r="R70"/>
  <c r="Q71"/>
  <c r="R71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3"/>
  <c r="R83"/>
  <c r="Q84"/>
  <c r="R84"/>
  <c r="Q85"/>
  <c r="R85"/>
  <c r="Q86"/>
  <c r="R86"/>
  <c r="Q87"/>
  <c r="R87"/>
  <c r="Q88"/>
  <c r="R88"/>
  <c r="Q90"/>
  <c r="R90"/>
  <c r="Q91"/>
  <c r="R91"/>
  <c r="Q92"/>
  <c r="R92"/>
  <c r="Q93"/>
  <c r="R93"/>
  <c r="Q95"/>
  <c r="R95"/>
  <c r="Q96"/>
  <c r="R96"/>
  <c r="Q97"/>
  <c r="R97"/>
  <c r="Q98"/>
  <c r="R98"/>
  <c r="Q99"/>
  <c r="R99"/>
  <c r="Q101"/>
  <c r="R101"/>
  <c r="Q102"/>
  <c r="R102"/>
  <c r="Q104"/>
  <c r="R104"/>
  <c r="Q105"/>
  <c r="R105"/>
  <c r="Q106"/>
  <c r="R106"/>
  <c r="G52" i="5"/>
  <c r="H52"/>
  <c r="I52"/>
  <c r="J52"/>
  <c r="K52"/>
  <c r="L52"/>
  <c r="M52"/>
  <c r="N52"/>
  <c r="O52"/>
  <c r="P52"/>
  <c r="S52"/>
  <c r="T52"/>
  <c r="Y52"/>
  <c r="Z52"/>
  <c r="Z54" s="1"/>
  <c r="AA52"/>
  <c r="AB52"/>
  <c r="AC52"/>
  <c r="AD52"/>
  <c r="C22" i="1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B22"/>
  <c r="AD10"/>
  <c r="AE10"/>
  <c r="AF10" s="1"/>
  <c r="AD11"/>
  <c r="AE11"/>
  <c r="AF11" s="1"/>
  <c r="AD12"/>
  <c r="AE12"/>
  <c r="AD13"/>
  <c r="AE13"/>
  <c r="AD14"/>
  <c r="AE14"/>
  <c r="AD15"/>
  <c r="AF15" s="1"/>
  <c r="AE15"/>
  <c r="AD16"/>
  <c r="AE16"/>
  <c r="AD17"/>
  <c r="AE17"/>
  <c r="AD18"/>
  <c r="AE18"/>
  <c r="AD19"/>
  <c r="AF19" s="1"/>
  <c r="AE19"/>
  <c r="AD20"/>
  <c r="AE20"/>
  <c r="AF20" s="1"/>
  <c r="AD21"/>
  <c r="AE21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B47"/>
  <c r="AD35"/>
  <c r="AE35"/>
  <c r="AD36"/>
  <c r="AF36" s="1"/>
  <c r="AE36"/>
  <c r="AD37"/>
  <c r="AE37"/>
  <c r="AD38"/>
  <c r="AE38"/>
  <c r="AD39"/>
  <c r="AE39"/>
  <c r="AD40"/>
  <c r="AE40"/>
  <c r="AD41"/>
  <c r="AE41"/>
  <c r="AD42"/>
  <c r="AE42"/>
  <c r="AD43"/>
  <c r="AE43"/>
  <c r="AD44"/>
  <c r="AF44" s="1"/>
  <c r="AE44"/>
  <c r="AD45"/>
  <c r="AE45"/>
  <c r="AD46"/>
  <c r="AE46"/>
  <c r="AE34"/>
  <c r="AD34"/>
  <c r="Q5" i="1"/>
  <c r="R5"/>
  <c r="Q6"/>
  <c r="R6"/>
  <c r="Q7"/>
  <c r="R7"/>
  <c r="Q8"/>
  <c r="R8"/>
  <c r="Q10"/>
  <c r="R10"/>
  <c r="Q11"/>
  <c r="R11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3"/>
  <c r="R23"/>
  <c r="Q24"/>
  <c r="R24"/>
  <c r="Q25"/>
  <c r="R25"/>
  <c r="Q26"/>
  <c r="R26"/>
  <c r="Q27"/>
  <c r="R27"/>
  <c r="Q28"/>
  <c r="R28"/>
  <c r="Q30"/>
  <c r="R30"/>
  <c r="Q31"/>
  <c r="R31"/>
  <c r="Q32"/>
  <c r="R32"/>
  <c r="Q33"/>
  <c r="R33"/>
  <c r="Q35"/>
  <c r="R35"/>
  <c r="Q36"/>
  <c r="R36"/>
  <c r="Q37"/>
  <c r="R37"/>
  <c r="Q38"/>
  <c r="R38"/>
  <c r="Q40"/>
  <c r="R40"/>
  <c r="Q41"/>
  <c r="R41"/>
  <c r="Q43"/>
  <c r="R43"/>
  <c r="Q44"/>
  <c r="R44"/>
  <c r="Q45"/>
  <c r="R45"/>
  <c r="Q46"/>
  <c r="R46"/>
  <c r="AE64" i="5"/>
  <c r="AF64"/>
  <c r="AG64" s="1"/>
  <c r="AE65"/>
  <c r="AF65"/>
  <c r="AG65"/>
  <c r="AE66"/>
  <c r="AF66"/>
  <c r="AE67"/>
  <c r="AF67"/>
  <c r="AG67" s="1"/>
  <c r="AE69"/>
  <c r="AG69" s="1"/>
  <c r="AF69"/>
  <c r="AE70"/>
  <c r="AF70"/>
  <c r="AE72"/>
  <c r="AF72"/>
  <c r="AE73"/>
  <c r="AF73"/>
  <c r="AG73"/>
  <c r="AE74"/>
  <c r="AF74"/>
  <c r="AE75"/>
  <c r="AF75"/>
  <c r="AG75" s="1"/>
  <c r="AE76"/>
  <c r="AF76"/>
  <c r="AE77"/>
  <c r="AF77"/>
  <c r="AG77"/>
  <c r="AE78"/>
  <c r="AF78"/>
  <c r="AE79"/>
  <c r="AF79"/>
  <c r="AE80"/>
  <c r="AF80"/>
  <c r="AE81"/>
  <c r="AF81"/>
  <c r="AE83"/>
  <c r="AF83"/>
  <c r="AG83" s="1"/>
  <c r="AE84"/>
  <c r="AF84"/>
  <c r="AE85"/>
  <c r="AF85"/>
  <c r="AE86"/>
  <c r="AF86"/>
  <c r="AE87"/>
  <c r="AF87"/>
  <c r="AE88"/>
  <c r="AF88"/>
  <c r="AE90"/>
  <c r="AF90"/>
  <c r="AG90" s="1"/>
  <c r="AE91"/>
  <c r="AF91"/>
  <c r="AE92"/>
  <c r="AF92"/>
  <c r="AE93"/>
  <c r="AF93"/>
  <c r="AE95"/>
  <c r="AF95"/>
  <c r="AE96"/>
  <c r="AF96"/>
  <c r="AE97"/>
  <c r="AF97"/>
  <c r="AE98"/>
  <c r="AF98"/>
  <c r="AE100"/>
  <c r="AF100"/>
  <c r="AE101"/>
  <c r="AF101"/>
  <c r="AE103"/>
  <c r="AF103"/>
  <c r="AE104"/>
  <c r="AF104"/>
  <c r="AG104" s="1"/>
  <c r="AE105"/>
  <c r="AF105"/>
  <c r="AG105" s="1"/>
  <c r="D53"/>
  <c r="E53"/>
  <c r="F53"/>
  <c r="G53"/>
  <c r="H53"/>
  <c r="I53"/>
  <c r="J53"/>
  <c r="K53"/>
  <c r="L53"/>
  <c r="M53"/>
  <c r="N53"/>
  <c r="O53"/>
  <c r="P53"/>
  <c r="S53"/>
  <c r="T53"/>
  <c r="Y53"/>
  <c r="Z53"/>
  <c r="AA53"/>
  <c r="AB53"/>
  <c r="AC53"/>
  <c r="AD53"/>
  <c r="C53"/>
  <c r="G51"/>
  <c r="G54" s="1"/>
  <c r="Y51"/>
  <c r="Z51"/>
  <c r="AE9"/>
  <c r="AF9"/>
  <c r="AG9" s="1"/>
  <c r="AE10"/>
  <c r="AF10"/>
  <c r="AG10"/>
  <c r="AE11"/>
  <c r="AF11"/>
  <c r="AE12"/>
  <c r="AF12"/>
  <c r="AE14"/>
  <c r="AF14"/>
  <c r="AE15"/>
  <c r="AG15" s="1"/>
  <c r="AF15"/>
  <c r="AE17"/>
  <c r="AF17"/>
  <c r="AE18"/>
  <c r="AF18"/>
  <c r="AG18"/>
  <c r="AE19"/>
  <c r="AF19"/>
  <c r="AE20"/>
  <c r="AF20"/>
  <c r="AG20" s="1"/>
  <c r="AE21"/>
  <c r="AF21"/>
  <c r="AE22"/>
  <c r="AF22"/>
  <c r="AG22"/>
  <c r="AE23"/>
  <c r="AF23"/>
  <c r="AE24"/>
  <c r="AF24"/>
  <c r="AE25"/>
  <c r="AF25"/>
  <c r="AE26"/>
  <c r="AF26"/>
  <c r="AE28"/>
  <c r="AF28"/>
  <c r="AE29"/>
  <c r="AF29"/>
  <c r="AE30"/>
  <c r="AF30"/>
  <c r="AE31"/>
  <c r="AF31"/>
  <c r="AE32"/>
  <c r="AF32"/>
  <c r="AE33"/>
  <c r="AF33"/>
  <c r="AE35"/>
  <c r="AG35" s="1"/>
  <c r="AF35"/>
  <c r="AE36"/>
  <c r="AF36"/>
  <c r="AE37"/>
  <c r="AF37"/>
  <c r="AE38"/>
  <c r="AF38"/>
  <c r="AE40"/>
  <c r="AF40"/>
  <c r="AE41"/>
  <c r="AF41"/>
  <c r="AE42"/>
  <c r="AF42"/>
  <c r="AE43"/>
  <c r="AF43"/>
  <c r="AE45"/>
  <c r="AF45"/>
  <c r="AE46"/>
  <c r="AF46"/>
  <c r="AE48"/>
  <c r="AF48"/>
  <c r="AE49"/>
  <c r="AF49"/>
  <c r="AG49" s="1"/>
  <c r="AE50"/>
  <c r="AF50"/>
  <c r="Q103" i="1"/>
  <c r="R100"/>
  <c r="Q100"/>
  <c r="R94"/>
  <c r="Q94"/>
  <c r="Q89"/>
  <c r="Q82"/>
  <c r="Q72"/>
  <c r="Q69"/>
  <c r="R64"/>
  <c r="Q64"/>
  <c r="O6" i="9"/>
  <c r="P6"/>
  <c r="Q6" s="1"/>
  <c r="O7"/>
  <c r="P7"/>
  <c r="Q7" s="1"/>
  <c r="O8"/>
  <c r="P8"/>
  <c r="Q8" s="1"/>
  <c r="O10"/>
  <c r="P10"/>
  <c r="Q10" s="1"/>
  <c r="O11"/>
  <c r="P11"/>
  <c r="Q11" s="1"/>
  <c r="O13"/>
  <c r="P13"/>
  <c r="O14"/>
  <c r="P14"/>
  <c r="Q14" s="1"/>
  <c r="O15"/>
  <c r="P15"/>
  <c r="Q15" s="1"/>
  <c r="O16"/>
  <c r="P16"/>
  <c r="O17"/>
  <c r="P17"/>
  <c r="O18"/>
  <c r="P18"/>
  <c r="Q18" s="1"/>
  <c r="O19"/>
  <c r="P19"/>
  <c r="O20"/>
  <c r="P20"/>
  <c r="O21"/>
  <c r="P21"/>
  <c r="Q21" s="1"/>
  <c r="O23"/>
  <c r="P23"/>
  <c r="Q23" s="1"/>
  <c r="O24"/>
  <c r="P24"/>
  <c r="O25"/>
  <c r="P25"/>
  <c r="O26"/>
  <c r="P26"/>
  <c r="O27"/>
  <c r="P27"/>
  <c r="Q27" s="1"/>
  <c r="O28"/>
  <c r="P28"/>
  <c r="O30"/>
  <c r="P30"/>
  <c r="Q30" s="1"/>
  <c r="O31"/>
  <c r="P31"/>
  <c r="Q31" s="1"/>
  <c r="O32"/>
  <c r="P32"/>
  <c r="O33"/>
  <c r="P33"/>
  <c r="O35"/>
  <c r="P35"/>
  <c r="Q35" s="1"/>
  <c r="O36"/>
  <c r="P36"/>
  <c r="O37"/>
  <c r="P37"/>
  <c r="O38"/>
  <c r="P38"/>
  <c r="O39"/>
  <c r="P39"/>
  <c r="Q39" s="1"/>
  <c r="O41"/>
  <c r="P41"/>
  <c r="O42"/>
  <c r="P42"/>
  <c r="Q42" s="1"/>
  <c r="O44"/>
  <c r="P44"/>
  <c r="O45"/>
  <c r="P45"/>
  <c r="Q45" s="1"/>
  <c r="O46"/>
  <c r="P46"/>
  <c r="Q44" l="1"/>
  <c r="Q36"/>
  <c r="Q32"/>
  <c r="Q20"/>
  <c r="Q19"/>
  <c r="S30" i="1"/>
  <c r="S6"/>
  <c r="S5"/>
  <c r="S90"/>
  <c r="S66"/>
  <c r="S65"/>
  <c r="Q108"/>
  <c r="S44"/>
  <c r="S43"/>
  <c r="S40"/>
  <c r="S38"/>
  <c r="S31"/>
  <c r="S18"/>
  <c r="S14"/>
  <c r="S104"/>
  <c r="S102"/>
  <c r="S101"/>
  <c r="S74"/>
  <c r="S70"/>
  <c r="R72"/>
  <c r="R82"/>
  <c r="R89"/>
  <c r="R103"/>
  <c r="R109"/>
  <c r="S28"/>
  <c r="S26"/>
  <c r="S24"/>
  <c r="S21"/>
  <c r="S17"/>
  <c r="S15"/>
  <c r="S13"/>
  <c r="S10"/>
  <c r="S106"/>
  <c r="S99"/>
  <c r="S98"/>
  <c r="S96"/>
  <c r="S95"/>
  <c r="S87"/>
  <c r="S77"/>
  <c r="S75"/>
  <c r="S73"/>
  <c r="S71"/>
  <c r="S68"/>
  <c r="S67"/>
  <c r="Q46" i="9"/>
  <c r="Q41"/>
  <c r="Q37"/>
  <c r="Q38"/>
  <c r="Q33"/>
  <c r="Q24"/>
  <c r="Q25"/>
  <c r="Q28"/>
  <c r="Q26"/>
  <c r="Q16"/>
  <c r="Q13"/>
  <c r="Q17"/>
  <c r="AG66" i="5"/>
  <c r="AG50"/>
  <c r="AG14"/>
  <c r="AG12"/>
  <c r="AG11"/>
  <c r="Y54"/>
  <c r="S105" i="1"/>
  <c r="R108"/>
  <c r="S100"/>
  <c r="S97"/>
  <c r="S93"/>
  <c r="S92"/>
  <c r="S94"/>
  <c r="S91"/>
  <c r="S88"/>
  <c r="S86"/>
  <c r="S85"/>
  <c r="S84"/>
  <c r="S83"/>
  <c r="S81"/>
  <c r="S80"/>
  <c r="S79"/>
  <c r="S78"/>
  <c r="S76"/>
  <c r="R107"/>
  <c r="R69"/>
  <c r="S45"/>
  <c r="S41"/>
  <c r="S37"/>
  <c r="S36"/>
  <c r="S35"/>
  <c r="S33"/>
  <c r="S32"/>
  <c r="S27"/>
  <c r="S25"/>
  <c r="S23"/>
  <c r="S20"/>
  <c r="S19"/>
  <c r="S16"/>
  <c r="S46"/>
  <c r="S11"/>
  <c r="S7"/>
  <c r="S8"/>
  <c r="AF46" i="11"/>
  <c r="AF43"/>
  <c r="AF42"/>
  <c r="AF41"/>
  <c r="AF39"/>
  <c r="AF38"/>
  <c r="AF35"/>
  <c r="AF34"/>
  <c r="AF21"/>
  <c r="AF18"/>
  <c r="AF17"/>
  <c r="AF16"/>
  <c r="AF14"/>
  <c r="AF13"/>
  <c r="AE22"/>
  <c r="AF12"/>
  <c r="AD22"/>
  <c r="AF45"/>
  <c r="AF40"/>
  <c r="AD47"/>
  <c r="AE47"/>
  <c r="AF37"/>
  <c r="AG103" i="5"/>
  <c r="AG101"/>
  <c r="AG100"/>
  <c r="AG97"/>
  <c r="AG98"/>
  <c r="AG96"/>
  <c r="AG95"/>
  <c r="AG92"/>
  <c r="AG93"/>
  <c r="AG91"/>
  <c r="AG88"/>
  <c r="AG87"/>
  <c r="AG86"/>
  <c r="AG85"/>
  <c r="AG84"/>
  <c r="AG81"/>
  <c r="AG80"/>
  <c r="AG79"/>
  <c r="AG78"/>
  <c r="AG76"/>
  <c r="AG74"/>
  <c r="AG72"/>
  <c r="AG70"/>
  <c r="S64" i="1"/>
  <c r="AG48" i="5"/>
  <c r="AG33"/>
  <c r="AG32"/>
  <c r="AG31"/>
  <c r="AG30"/>
  <c r="AG45"/>
  <c r="AG46"/>
  <c r="AG43"/>
  <c r="AG42"/>
  <c r="AG41"/>
  <c r="AG40"/>
  <c r="AG38"/>
  <c r="AG37"/>
  <c r="AG36"/>
  <c r="AG29"/>
  <c r="AG28"/>
  <c r="AG26"/>
  <c r="AG25"/>
  <c r="AG24"/>
  <c r="AG23"/>
  <c r="AG21"/>
  <c r="AG19"/>
  <c r="AG17"/>
  <c r="D34" i="9"/>
  <c r="E34"/>
  <c r="F34"/>
  <c r="G34"/>
  <c r="H34"/>
  <c r="I34"/>
  <c r="J34"/>
  <c r="K34"/>
  <c r="L34"/>
  <c r="M34"/>
  <c r="N34"/>
  <c r="P34" s="1"/>
  <c r="C34"/>
  <c r="AE10" i="7"/>
  <c r="AF10"/>
  <c r="AE11"/>
  <c r="AF11"/>
  <c r="AE12"/>
  <c r="AF12"/>
  <c r="AE13"/>
  <c r="AF13"/>
  <c r="AE14"/>
  <c r="AF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C16"/>
  <c r="C15"/>
  <c r="AG9"/>
  <c r="AF9"/>
  <c r="AE9"/>
  <c r="M9" i="2"/>
  <c r="N9"/>
  <c r="O9" s="1"/>
  <c r="M10"/>
  <c r="O10" s="1"/>
  <c r="N10"/>
  <c r="M11"/>
  <c r="N11"/>
  <c r="M12"/>
  <c r="N12"/>
  <c r="O12" s="1"/>
  <c r="M13"/>
  <c r="N13"/>
  <c r="D14"/>
  <c r="E14"/>
  <c r="F14"/>
  <c r="G14"/>
  <c r="H14"/>
  <c r="I14"/>
  <c r="J14"/>
  <c r="K14"/>
  <c r="M14" s="1"/>
  <c r="L14"/>
  <c r="N14" s="1"/>
  <c r="D15"/>
  <c r="E15"/>
  <c r="F15"/>
  <c r="G15"/>
  <c r="H15"/>
  <c r="I15"/>
  <c r="M15" s="1"/>
  <c r="J15"/>
  <c r="K15"/>
  <c r="L15"/>
  <c r="N15" s="1"/>
  <c r="O15" s="1"/>
  <c r="C15"/>
  <c r="C14"/>
  <c r="N8"/>
  <c r="O8" s="1"/>
  <c r="M8"/>
  <c r="S82" i="1" l="1"/>
  <c r="S69"/>
  <c r="S89"/>
  <c r="S72"/>
  <c r="Q109"/>
  <c r="Q107"/>
  <c r="S103"/>
  <c r="S108"/>
  <c r="O34" i="9"/>
  <c r="Q34" s="1"/>
  <c r="O14" i="2"/>
  <c r="O11"/>
  <c r="O13"/>
  <c r="R110" i="1"/>
  <c r="Q110"/>
  <c r="AF22" i="11"/>
  <c r="AF47"/>
  <c r="AG14" i="7"/>
  <c r="AG13"/>
  <c r="AG12"/>
  <c r="AE15"/>
  <c r="AF15"/>
  <c r="AG11"/>
  <c r="AE16"/>
  <c r="AF16"/>
  <c r="AG10"/>
  <c r="S109" i="1" l="1"/>
  <c r="S107"/>
  <c r="S110"/>
  <c r="AG15" i="7"/>
  <c r="AG16"/>
  <c r="D102" i="5" l="1"/>
  <c r="D107" s="1"/>
  <c r="E102"/>
  <c r="E107" s="1"/>
  <c r="F102"/>
  <c r="F107" s="1"/>
  <c r="G102"/>
  <c r="G107" s="1"/>
  <c r="H102"/>
  <c r="H107" s="1"/>
  <c r="I102"/>
  <c r="I107" s="1"/>
  <c r="J102"/>
  <c r="J107" s="1"/>
  <c r="K102"/>
  <c r="K107" s="1"/>
  <c r="L102"/>
  <c r="L107" s="1"/>
  <c r="M102"/>
  <c r="M107" s="1"/>
  <c r="N102"/>
  <c r="N107" s="1"/>
  <c r="O102"/>
  <c r="O107" s="1"/>
  <c r="P102"/>
  <c r="P107" s="1"/>
  <c r="Q102"/>
  <c r="Q107" s="1"/>
  <c r="R102"/>
  <c r="R107" s="1"/>
  <c r="S102"/>
  <c r="S107" s="1"/>
  <c r="T102"/>
  <c r="T107" s="1"/>
  <c r="U102"/>
  <c r="V102"/>
  <c r="W102"/>
  <c r="W107" s="1"/>
  <c r="X102"/>
  <c r="X107" s="1"/>
  <c r="Y102"/>
  <c r="Y107" s="1"/>
  <c r="Z102"/>
  <c r="Z107" s="1"/>
  <c r="AA102"/>
  <c r="AA107" s="1"/>
  <c r="AB102"/>
  <c r="AB107" s="1"/>
  <c r="AC102"/>
  <c r="AC107" s="1"/>
  <c r="AD102"/>
  <c r="AD107" s="1"/>
  <c r="C102"/>
  <c r="C107" s="1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C99"/>
  <c r="D94"/>
  <c r="D108" s="1"/>
  <c r="E94"/>
  <c r="E108" s="1"/>
  <c r="F94"/>
  <c r="F108" s="1"/>
  <c r="G94"/>
  <c r="G108" s="1"/>
  <c r="H94"/>
  <c r="H108" s="1"/>
  <c r="I94"/>
  <c r="I108" s="1"/>
  <c r="J94"/>
  <c r="J108" s="1"/>
  <c r="K94"/>
  <c r="K108" s="1"/>
  <c r="L94"/>
  <c r="L108" s="1"/>
  <c r="M94"/>
  <c r="M108" s="1"/>
  <c r="N94"/>
  <c r="N108" s="1"/>
  <c r="O94"/>
  <c r="O108" s="1"/>
  <c r="P94"/>
  <c r="P108" s="1"/>
  <c r="Q94"/>
  <c r="Q108" s="1"/>
  <c r="R94"/>
  <c r="R108" s="1"/>
  <c r="S94"/>
  <c r="S108" s="1"/>
  <c r="T94"/>
  <c r="T108" s="1"/>
  <c r="U94"/>
  <c r="U108" s="1"/>
  <c r="V94"/>
  <c r="V108" s="1"/>
  <c r="W94"/>
  <c r="X94"/>
  <c r="Y94"/>
  <c r="Y108" s="1"/>
  <c r="Z94"/>
  <c r="Z108" s="1"/>
  <c r="AA94"/>
  <c r="AA108" s="1"/>
  <c r="AB94"/>
  <c r="AB108" s="1"/>
  <c r="AC94"/>
  <c r="AC108" s="1"/>
  <c r="AD94"/>
  <c r="AD108" s="1"/>
  <c r="C94"/>
  <c r="C108" s="1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C89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C82"/>
  <c r="D71"/>
  <c r="E71"/>
  <c r="E106" s="1"/>
  <c r="F71"/>
  <c r="F106" s="1"/>
  <c r="G71"/>
  <c r="H71"/>
  <c r="I71"/>
  <c r="I106" s="1"/>
  <c r="J71"/>
  <c r="J106" s="1"/>
  <c r="K71"/>
  <c r="K106" s="1"/>
  <c r="K109" s="1"/>
  <c r="L71"/>
  <c r="M71"/>
  <c r="M106" s="1"/>
  <c r="N71"/>
  <c r="N106" s="1"/>
  <c r="O71"/>
  <c r="O106" s="1"/>
  <c r="O109" s="1"/>
  <c r="P71"/>
  <c r="Q71"/>
  <c r="R71"/>
  <c r="S71"/>
  <c r="S106" s="1"/>
  <c r="S109" s="1"/>
  <c r="T71"/>
  <c r="U71"/>
  <c r="V71"/>
  <c r="V106" s="1"/>
  <c r="W71"/>
  <c r="W106" s="1"/>
  <c r="X71"/>
  <c r="Y71"/>
  <c r="Z71"/>
  <c r="Z106" s="1"/>
  <c r="AA71"/>
  <c r="AA106" s="1"/>
  <c r="AA109" s="1"/>
  <c r="AB71"/>
  <c r="AB106" s="1"/>
  <c r="AC71"/>
  <c r="AD71"/>
  <c r="AD106" s="1"/>
  <c r="C71"/>
  <c r="C106" s="1"/>
  <c r="C109" s="1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AE68" s="1"/>
  <c r="X68"/>
  <c r="AF68" s="1"/>
  <c r="Y68"/>
  <c r="Z68"/>
  <c r="AA68"/>
  <c r="AB68"/>
  <c r="AC68"/>
  <c r="AD68"/>
  <c r="C68"/>
  <c r="AF63"/>
  <c r="AE63"/>
  <c r="D47"/>
  <c r="D52" s="1"/>
  <c r="E47"/>
  <c r="E52" s="1"/>
  <c r="F47"/>
  <c r="F52" s="1"/>
  <c r="G47"/>
  <c r="H47"/>
  <c r="I47"/>
  <c r="J47"/>
  <c r="K47"/>
  <c r="L47"/>
  <c r="M47"/>
  <c r="N47"/>
  <c r="O47"/>
  <c r="P47"/>
  <c r="Q47"/>
  <c r="Q52" s="1"/>
  <c r="R47"/>
  <c r="R52" s="1"/>
  <c r="S47"/>
  <c r="T47"/>
  <c r="U47"/>
  <c r="U52" s="1"/>
  <c r="V47"/>
  <c r="V52" s="1"/>
  <c r="W47"/>
  <c r="W52" s="1"/>
  <c r="X47"/>
  <c r="X52" s="1"/>
  <c r="Y47"/>
  <c r="Z47"/>
  <c r="AA47"/>
  <c r="AB47"/>
  <c r="AC47"/>
  <c r="AD47"/>
  <c r="C47"/>
  <c r="C52" s="1"/>
  <c r="D44"/>
  <c r="E44"/>
  <c r="E51" s="1"/>
  <c r="E54" s="1"/>
  <c r="F44"/>
  <c r="F51" s="1"/>
  <c r="F54" s="1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C44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U53" s="1"/>
  <c r="V39"/>
  <c r="V53" s="1"/>
  <c r="W39"/>
  <c r="X39"/>
  <c r="Y39"/>
  <c r="Z39"/>
  <c r="AA39"/>
  <c r="AB39"/>
  <c r="AC39"/>
  <c r="AD39"/>
  <c r="C39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C34"/>
  <c r="D27"/>
  <c r="D51" s="1"/>
  <c r="D54" s="1"/>
  <c r="E27"/>
  <c r="F27"/>
  <c r="G27"/>
  <c r="H27"/>
  <c r="H51" s="1"/>
  <c r="H54" s="1"/>
  <c r="I27"/>
  <c r="J27"/>
  <c r="J51" s="1"/>
  <c r="J54" s="1"/>
  <c r="K27"/>
  <c r="L27"/>
  <c r="L51" s="1"/>
  <c r="L54" s="1"/>
  <c r="M27"/>
  <c r="M51" s="1"/>
  <c r="M54" s="1"/>
  <c r="N27"/>
  <c r="N51" s="1"/>
  <c r="N54" s="1"/>
  <c r="O27"/>
  <c r="O51" s="1"/>
  <c r="O54" s="1"/>
  <c r="P27"/>
  <c r="P51" s="1"/>
  <c r="P54" s="1"/>
  <c r="Q27"/>
  <c r="R27"/>
  <c r="S27"/>
  <c r="T27"/>
  <c r="T51" s="1"/>
  <c r="T54" s="1"/>
  <c r="U27"/>
  <c r="V27"/>
  <c r="W27"/>
  <c r="X27"/>
  <c r="Y27"/>
  <c r="Z27"/>
  <c r="AA27"/>
  <c r="AA51" s="1"/>
  <c r="AA54" s="1"/>
  <c r="AB27"/>
  <c r="AB51" s="1"/>
  <c r="AB54" s="1"/>
  <c r="AC27"/>
  <c r="AC51" s="1"/>
  <c r="AC54" s="1"/>
  <c r="AD27"/>
  <c r="AD51" s="1"/>
  <c r="AD54" s="1"/>
  <c r="C27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W53" s="1"/>
  <c r="X13"/>
  <c r="X53" s="1"/>
  <c r="Y13"/>
  <c r="Z13"/>
  <c r="AA13"/>
  <c r="AB13"/>
  <c r="AC13"/>
  <c r="AD13"/>
  <c r="C16"/>
  <c r="C13"/>
  <c r="Q39" i="1"/>
  <c r="Q34"/>
  <c r="Q29"/>
  <c r="Q22"/>
  <c r="R22" l="1"/>
  <c r="S22" s="1"/>
  <c r="R29"/>
  <c r="S29" s="1"/>
  <c r="R34"/>
  <c r="S34" s="1"/>
  <c r="R39"/>
  <c r="S39" s="1"/>
  <c r="U106" i="5"/>
  <c r="AG68"/>
  <c r="AE52"/>
  <c r="AF52"/>
  <c r="V51"/>
  <c r="V54" s="1"/>
  <c r="C51"/>
  <c r="C54" s="1"/>
  <c r="R53"/>
  <c r="AF13"/>
  <c r="Q53"/>
  <c r="AE13"/>
  <c r="Q48" i="1"/>
  <c r="Q42"/>
  <c r="R42"/>
  <c r="R48"/>
  <c r="AD109" i="5"/>
  <c r="AF102"/>
  <c r="V107"/>
  <c r="AF107" s="1"/>
  <c r="U107"/>
  <c r="AE107" s="1"/>
  <c r="AE102"/>
  <c r="G106"/>
  <c r="G109" s="1"/>
  <c r="X106"/>
  <c r="AC106"/>
  <c r="AC109" s="1"/>
  <c r="P106"/>
  <c r="P109" s="1"/>
  <c r="AE99"/>
  <c r="AF99"/>
  <c r="Z109"/>
  <c r="N109"/>
  <c r="J109"/>
  <c r="I109"/>
  <c r="M109"/>
  <c r="AB109"/>
  <c r="F109"/>
  <c r="E109"/>
  <c r="AF94"/>
  <c r="X108"/>
  <c r="AF108" s="1"/>
  <c r="W108"/>
  <c r="AE108" s="1"/>
  <c r="AE94"/>
  <c r="Y106"/>
  <c r="Y109" s="1"/>
  <c r="T106"/>
  <c r="T109" s="1"/>
  <c r="AE89"/>
  <c r="AF89"/>
  <c r="D106"/>
  <c r="D109" s="1"/>
  <c r="L106"/>
  <c r="L109" s="1"/>
  <c r="H106"/>
  <c r="H109" s="1"/>
  <c r="AF82"/>
  <c r="AE82"/>
  <c r="AF71"/>
  <c r="R106"/>
  <c r="AE71"/>
  <c r="Q106"/>
  <c r="AG63"/>
  <c r="AE34"/>
  <c r="AF34"/>
  <c r="AF47"/>
  <c r="AE47"/>
  <c r="AE44"/>
  <c r="AF44"/>
  <c r="AF39"/>
  <c r="AE39"/>
  <c r="AF27"/>
  <c r="AE27"/>
  <c r="AE9" i="11"/>
  <c r="AD9"/>
  <c r="J61" i="9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C84"/>
  <c r="E84"/>
  <c r="F84"/>
  <c r="H84"/>
  <c r="I84"/>
  <c r="B84"/>
  <c r="J60"/>
  <c r="G60"/>
  <c r="D60"/>
  <c r="D43"/>
  <c r="D48" s="1"/>
  <c r="E43"/>
  <c r="E48" s="1"/>
  <c r="F43"/>
  <c r="F48" s="1"/>
  <c r="G43"/>
  <c r="G48" s="1"/>
  <c r="H43"/>
  <c r="H48" s="1"/>
  <c r="I43"/>
  <c r="I48" s="1"/>
  <c r="J43"/>
  <c r="J48" s="1"/>
  <c r="K43"/>
  <c r="K48" s="1"/>
  <c r="L43"/>
  <c r="L48" s="1"/>
  <c r="M43"/>
  <c r="N43"/>
  <c r="C43"/>
  <c r="C48" s="1"/>
  <c r="D40"/>
  <c r="E40"/>
  <c r="F40"/>
  <c r="G40"/>
  <c r="H40"/>
  <c r="I40"/>
  <c r="J40"/>
  <c r="K40"/>
  <c r="L40"/>
  <c r="M40"/>
  <c r="N40"/>
  <c r="P40" s="1"/>
  <c r="C40"/>
  <c r="D29"/>
  <c r="E29"/>
  <c r="F29"/>
  <c r="G29"/>
  <c r="H29"/>
  <c r="I29"/>
  <c r="J29"/>
  <c r="K29"/>
  <c r="L29"/>
  <c r="M29"/>
  <c r="N29"/>
  <c r="C29"/>
  <c r="D22"/>
  <c r="E22"/>
  <c r="F22"/>
  <c r="G22"/>
  <c r="H22"/>
  <c r="I22"/>
  <c r="J22"/>
  <c r="K22"/>
  <c r="L22"/>
  <c r="M22"/>
  <c r="N22"/>
  <c r="P22" s="1"/>
  <c r="C22"/>
  <c r="D9"/>
  <c r="D49" s="1"/>
  <c r="E9"/>
  <c r="E49" s="1"/>
  <c r="F9"/>
  <c r="F49" s="1"/>
  <c r="G9"/>
  <c r="G49" s="1"/>
  <c r="H9"/>
  <c r="H49" s="1"/>
  <c r="I9"/>
  <c r="I49" s="1"/>
  <c r="J9"/>
  <c r="J49" s="1"/>
  <c r="K9"/>
  <c r="K49" s="1"/>
  <c r="L9"/>
  <c r="L49" s="1"/>
  <c r="M9"/>
  <c r="N9"/>
  <c r="P5"/>
  <c r="Q5" s="1"/>
  <c r="O5"/>
  <c r="C9"/>
  <c r="C49" s="1"/>
  <c r="C38" i="10"/>
  <c r="D38"/>
  <c r="E38"/>
  <c r="F38"/>
  <c r="G38"/>
  <c r="H38"/>
  <c r="I38"/>
  <c r="J38"/>
  <c r="K38"/>
  <c r="L38"/>
  <c r="M38"/>
  <c r="N38"/>
  <c r="O38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6"/>
  <c r="Q6"/>
  <c r="P7"/>
  <c r="Q7"/>
  <c r="P8"/>
  <c r="Q8"/>
  <c r="R8" s="1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B38"/>
  <c r="Q25"/>
  <c r="P25"/>
  <c r="C18"/>
  <c r="D18"/>
  <c r="E18"/>
  <c r="F18"/>
  <c r="G18"/>
  <c r="H18"/>
  <c r="I18"/>
  <c r="J18"/>
  <c r="K18"/>
  <c r="L18"/>
  <c r="M18"/>
  <c r="N18"/>
  <c r="O18"/>
  <c r="B18"/>
  <c r="Q5"/>
  <c r="P5"/>
  <c r="D16" i="5"/>
  <c r="E16"/>
  <c r="F16"/>
  <c r="G16"/>
  <c r="H16"/>
  <c r="I16"/>
  <c r="I51" s="1"/>
  <c r="I54" s="1"/>
  <c r="J16"/>
  <c r="K16"/>
  <c r="K51" s="1"/>
  <c r="K54" s="1"/>
  <c r="L16"/>
  <c r="M16"/>
  <c r="N16"/>
  <c r="O16"/>
  <c r="P16"/>
  <c r="Q16"/>
  <c r="R16"/>
  <c r="S16"/>
  <c r="S51" s="1"/>
  <c r="S54" s="1"/>
  <c r="T16"/>
  <c r="U16"/>
  <c r="U51" s="1"/>
  <c r="U54" s="1"/>
  <c r="V16"/>
  <c r="W16"/>
  <c r="W51" s="1"/>
  <c r="W54" s="1"/>
  <c r="X16"/>
  <c r="X51" s="1"/>
  <c r="X54" s="1"/>
  <c r="Y16"/>
  <c r="Z16"/>
  <c r="AA16"/>
  <c r="AB16"/>
  <c r="AC16"/>
  <c r="AD16"/>
  <c r="AF8"/>
  <c r="AE8"/>
  <c r="R4" i="1"/>
  <c r="Q4"/>
  <c r="D12" i="9"/>
  <c r="D47" s="1"/>
  <c r="E12"/>
  <c r="E47" s="1"/>
  <c r="F12"/>
  <c r="F47" s="1"/>
  <c r="G12"/>
  <c r="G47" s="1"/>
  <c r="H12"/>
  <c r="H47" s="1"/>
  <c r="I12"/>
  <c r="I47" s="1"/>
  <c r="J12"/>
  <c r="J47" s="1"/>
  <c r="K12"/>
  <c r="K47" s="1"/>
  <c r="L12"/>
  <c r="L47" s="1"/>
  <c r="M12"/>
  <c r="N12"/>
  <c r="C12"/>
  <c r="C47" s="1"/>
  <c r="O22" l="1"/>
  <c r="R17" i="10"/>
  <c r="R16"/>
  <c r="R12"/>
  <c r="S48" i="1"/>
  <c r="M48" i="9"/>
  <c r="O48" s="1"/>
  <c r="O43"/>
  <c r="N48"/>
  <c r="P48" s="1"/>
  <c r="P43"/>
  <c r="Q43" s="1"/>
  <c r="O40"/>
  <c r="Q40" s="1"/>
  <c r="P29"/>
  <c r="O29"/>
  <c r="Q22"/>
  <c r="P12"/>
  <c r="N47"/>
  <c r="P47" s="1"/>
  <c r="E50"/>
  <c r="C50"/>
  <c r="J50"/>
  <c r="F50"/>
  <c r="M47"/>
  <c r="O47" s="1"/>
  <c r="O12"/>
  <c r="I50"/>
  <c r="K50"/>
  <c r="G50"/>
  <c r="L50"/>
  <c r="H50"/>
  <c r="D50"/>
  <c r="P9"/>
  <c r="N49"/>
  <c r="M49"/>
  <c r="O9"/>
  <c r="R32" i="10"/>
  <c r="R28"/>
  <c r="R26"/>
  <c r="AG52" i="5"/>
  <c r="R51"/>
  <c r="AF51" s="1"/>
  <c r="AF16"/>
  <c r="AE16"/>
  <c r="Q51"/>
  <c r="AE51" s="1"/>
  <c r="AF53"/>
  <c r="AG13"/>
  <c r="AE53"/>
  <c r="S42" i="1"/>
  <c r="R12"/>
  <c r="R47"/>
  <c r="R9"/>
  <c r="Q49"/>
  <c r="Q9"/>
  <c r="Q12"/>
  <c r="S4"/>
  <c r="R37" i="10"/>
  <c r="R36"/>
  <c r="R35"/>
  <c r="R34"/>
  <c r="R33"/>
  <c r="R30"/>
  <c r="R29"/>
  <c r="R31"/>
  <c r="R13"/>
  <c r="R10"/>
  <c r="R9"/>
  <c r="R14"/>
  <c r="R27"/>
  <c r="P38"/>
  <c r="Q38"/>
  <c r="R25"/>
  <c r="R15"/>
  <c r="AG102" i="5"/>
  <c r="V109"/>
  <c r="AG107"/>
  <c r="U109"/>
  <c r="AG99"/>
  <c r="AG94"/>
  <c r="X109"/>
  <c r="AG108"/>
  <c r="W109"/>
  <c r="AG89"/>
  <c r="AG82"/>
  <c r="AG71"/>
  <c r="AF106"/>
  <c r="R109"/>
  <c r="Q109"/>
  <c r="AE106"/>
  <c r="AF9" i="11"/>
  <c r="AG34" i="5"/>
  <c r="AG47"/>
  <c r="AG44"/>
  <c r="AG39"/>
  <c r="AG27"/>
  <c r="R5" i="10"/>
  <c r="J84" i="9"/>
  <c r="G84"/>
  <c r="D84"/>
  <c r="R7" i="10"/>
  <c r="P18"/>
  <c r="Q18"/>
  <c r="R6"/>
  <c r="R11"/>
  <c r="AG8" i="5"/>
  <c r="Q48" i="9" l="1"/>
  <c r="Q29"/>
  <c r="Q47"/>
  <c r="Q12"/>
  <c r="N50"/>
  <c r="P50" s="1"/>
  <c r="P49"/>
  <c r="M50"/>
  <c r="O50" s="1"/>
  <c r="O49"/>
  <c r="Q9"/>
  <c r="R54" i="5"/>
  <c r="AF54" s="1"/>
  <c r="AG16"/>
  <c r="AG51"/>
  <c r="Q54"/>
  <c r="AE54" s="1"/>
  <c r="AG53"/>
  <c r="S12" i="1"/>
  <c r="S9"/>
  <c r="R49"/>
  <c r="S49" s="1"/>
  <c r="R50"/>
  <c r="Q47"/>
  <c r="S47" s="1"/>
  <c r="Q50"/>
  <c r="R38" i="10"/>
  <c r="AF109" i="5"/>
  <c r="AE109"/>
  <c r="AG106"/>
  <c r="R18" i="10"/>
  <c r="Q49" i="9" l="1"/>
  <c r="Q50"/>
  <c r="AG54" i="5"/>
  <c r="S50" i="1"/>
  <c r="AG109" i="5"/>
</calcChain>
</file>

<file path=xl/sharedStrings.xml><?xml version="1.0" encoding="utf-8"?>
<sst xmlns="http://schemas.openxmlformats.org/spreadsheetml/2006/main" count="985" uniqueCount="217">
  <si>
    <t>المجموع</t>
  </si>
  <si>
    <t>ذكور</t>
  </si>
  <si>
    <t>اناث</t>
  </si>
  <si>
    <t xml:space="preserve">الكلية </t>
  </si>
  <si>
    <t xml:space="preserve">سوري </t>
  </si>
  <si>
    <t>فلسطيني مقيم</t>
  </si>
  <si>
    <t xml:space="preserve">فلسطيني غير مقيم </t>
  </si>
  <si>
    <t>أجنبي</t>
  </si>
  <si>
    <t xml:space="preserve">ذكور </t>
  </si>
  <si>
    <t>دمشق</t>
  </si>
  <si>
    <t>حلب</t>
  </si>
  <si>
    <t>حمص</t>
  </si>
  <si>
    <t>حماة</t>
  </si>
  <si>
    <t>اللاذقية</t>
  </si>
  <si>
    <t>طرطوس</t>
  </si>
  <si>
    <t>دير الزور</t>
  </si>
  <si>
    <t>الحسكة</t>
  </si>
  <si>
    <t>الرقة</t>
  </si>
  <si>
    <t>السويداء</t>
  </si>
  <si>
    <t>درعا</t>
  </si>
  <si>
    <t>القنيطرة</t>
  </si>
  <si>
    <t>مج</t>
  </si>
  <si>
    <t xml:space="preserve">المجموع </t>
  </si>
  <si>
    <t>عربي</t>
  </si>
  <si>
    <t>ماجستير</t>
  </si>
  <si>
    <t>الطب البشري</t>
  </si>
  <si>
    <t>إجمالي</t>
  </si>
  <si>
    <t xml:space="preserve">الكيمياء </t>
  </si>
  <si>
    <t>الاقتصاد</t>
  </si>
  <si>
    <t>اللغة العربية</t>
  </si>
  <si>
    <t xml:space="preserve">اللغة الانكليزية </t>
  </si>
  <si>
    <t xml:space="preserve">اللغة الفرنسية </t>
  </si>
  <si>
    <t xml:space="preserve">التاريخ </t>
  </si>
  <si>
    <t xml:space="preserve">إجمالي الاداب </t>
  </si>
  <si>
    <t xml:space="preserve">الاداب الثانية </t>
  </si>
  <si>
    <t xml:space="preserve">الفيزياء </t>
  </si>
  <si>
    <t xml:space="preserve">رياضيات </t>
  </si>
  <si>
    <t xml:space="preserve">علم الحياة </t>
  </si>
  <si>
    <t>الحقوق</t>
  </si>
  <si>
    <t>معلم صف</t>
  </si>
  <si>
    <t xml:space="preserve">رياض أطفال </t>
  </si>
  <si>
    <t xml:space="preserve">إجمالي التربية </t>
  </si>
  <si>
    <t xml:space="preserve">التربية الثانية </t>
  </si>
  <si>
    <t xml:space="preserve">الاجمالي </t>
  </si>
  <si>
    <t>سوري</t>
  </si>
  <si>
    <t>فلسطيني غير مقيم</t>
  </si>
  <si>
    <t>مجموع</t>
  </si>
  <si>
    <t>دكتوراه</t>
  </si>
  <si>
    <t>التربية</t>
  </si>
  <si>
    <t xml:space="preserve">دير الزور </t>
  </si>
  <si>
    <t xml:space="preserve">الحسكة </t>
  </si>
  <si>
    <t xml:space="preserve">الرقة </t>
  </si>
  <si>
    <t xml:space="preserve">الاداب الثالثة </t>
  </si>
  <si>
    <t>التربية الثالثة</t>
  </si>
  <si>
    <t>العلوم</t>
  </si>
  <si>
    <t>لبناني</t>
  </si>
  <si>
    <t>عراقي</t>
  </si>
  <si>
    <t xml:space="preserve">عراقي </t>
  </si>
  <si>
    <t>فرنسي</t>
  </si>
  <si>
    <t>اجمالي</t>
  </si>
  <si>
    <t xml:space="preserve">مج </t>
  </si>
  <si>
    <t xml:space="preserve">لبناني </t>
  </si>
  <si>
    <t>المعهد</t>
  </si>
  <si>
    <t>القسم هو فقط للكليات التي يبدأ التخصص فيها من السنة الأولى ( الاداب -العلوم - التربية - الهندسة الكهربائية والميكانيكية -الهندسة المدنية )</t>
  </si>
  <si>
    <t>لا يمكن تغيير ترتيب المحافظات بالجدول(لا يجوز وضع محافظة القنيطرة قبل محافظة حمص على سبيل المثال)</t>
  </si>
  <si>
    <t>يمكن اضافة اي قسم او كلية للجدول اعلاه</t>
  </si>
  <si>
    <t>الكلية</t>
  </si>
  <si>
    <t>مدرس</t>
  </si>
  <si>
    <t>فني</t>
  </si>
  <si>
    <t>العدد التراكمي للموفدين</t>
  </si>
  <si>
    <t>إناث</t>
  </si>
  <si>
    <t xml:space="preserve">الهندسة المدنية  - الحسكة   </t>
  </si>
  <si>
    <t>الهندسة المدنية - الرقة</t>
  </si>
  <si>
    <t>مدني</t>
  </si>
  <si>
    <t>ري وصرف</t>
  </si>
  <si>
    <t xml:space="preserve">الهندسة البتروكيميائية- ديرالزور </t>
  </si>
  <si>
    <t>البترول</t>
  </si>
  <si>
    <t xml:space="preserve">صناعات </t>
  </si>
  <si>
    <t xml:space="preserve">الهندسة الزراعية - دير الزور </t>
  </si>
  <si>
    <t xml:space="preserve">الهندسة الزراعية - الحسكة  </t>
  </si>
  <si>
    <t xml:space="preserve">الطب البيطري -دير </t>
  </si>
  <si>
    <t>الاقتصاد - دير الزور</t>
  </si>
  <si>
    <t>كلية الاداب - دير الزور</t>
  </si>
  <si>
    <t xml:space="preserve">اللغة العربية-الحسكة  </t>
  </si>
  <si>
    <t xml:space="preserve">اللغة العربية-الرقة </t>
  </si>
  <si>
    <t>كلية العلوم - دير الزور</t>
  </si>
  <si>
    <t xml:space="preserve">علوم الحسكة </t>
  </si>
  <si>
    <t xml:space="preserve">كلية العلوم الثانية - الرقة </t>
  </si>
  <si>
    <t xml:space="preserve">الحقوق - دير الزور </t>
  </si>
  <si>
    <t xml:space="preserve">الحقوق -الحسكة </t>
  </si>
  <si>
    <t>كلية التربية - دير</t>
  </si>
  <si>
    <t xml:space="preserve">رياض أطفال-الحسكة </t>
  </si>
  <si>
    <t>معلم صف-الحسكة</t>
  </si>
  <si>
    <t xml:space="preserve">إجمالي التربية الثانية - الحسكة </t>
  </si>
  <si>
    <t>معلم صف-الرقة</t>
  </si>
  <si>
    <t>التمريض- دير الزور</t>
  </si>
  <si>
    <t xml:space="preserve">الطب البشري </t>
  </si>
  <si>
    <t>ري</t>
  </si>
  <si>
    <t>الاجمالي</t>
  </si>
  <si>
    <t>الهندسة البتروكيميائية</t>
  </si>
  <si>
    <t>صناعات</t>
  </si>
  <si>
    <t>كلية الزراعة بالحسكة</t>
  </si>
  <si>
    <t>كلية الاقتصاد بدير الزور</t>
  </si>
  <si>
    <t>انكليزي</t>
  </si>
  <si>
    <t>تاريخ</t>
  </si>
  <si>
    <t>كلية الآداب بالحسكة</t>
  </si>
  <si>
    <t>كلية الآداب بالرقة</t>
  </si>
  <si>
    <t>كيمياء</t>
  </si>
  <si>
    <t>فيزياء</t>
  </si>
  <si>
    <t>رياضيات</t>
  </si>
  <si>
    <t>علوم الحسكة</t>
  </si>
  <si>
    <t>كلية العلوم بالرقة</t>
  </si>
  <si>
    <t>كلية الحقوق بدير الزور</t>
  </si>
  <si>
    <t>كلية الحقوق بالحسكة</t>
  </si>
  <si>
    <t>كلية التربية بدير الزور</t>
  </si>
  <si>
    <t>كلية التربية بالحسكة</t>
  </si>
  <si>
    <t>كلية التربية بالرقة</t>
  </si>
  <si>
    <t>إدلب</t>
  </si>
  <si>
    <t>الإجمالي</t>
  </si>
  <si>
    <t>كلية الهندسة المدنية بالحسكة</t>
  </si>
  <si>
    <t>مدني الرقة</t>
  </si>
  <si>
    <t>الهندسة الزراعية بدير الزور</t>
  </si>
  <si>
    <t>الطب البيطري بدير الزور</t>
  </si>
  <si>
    <t>آداب دير الزور</t>
  </si>
  <si>
    <t>لغة عربية</t>
  </si>
  <si>
    <t>كلية العلوم بدير الزور</t>
  </si>
  <si>
    <t>علم الحياة</t>
  </si>
  <si>
    <t>كلية العلوم بالحسكة</t>
  </si>
  <si>
    <t>رياض</t>
  </si>
  <si>
    <t>رياض أطفال</t>
  </si>
  <si>
    <t>كلية التمريض بدير الزور</t>
  </si>
  <si>
    <t>الإجمالي العام</t>
  </si>
  <si>
    <t>فلسطيني مقيم في سورية</t>
  </si>
  <si>
    <t>فلسطيني غير مقيم في سورية</t>
  </si>
  <si>
    <t>علوم دير الزور</t>
  </si>
  <si>
    <t>زراعة دير الزور</t>
  </si>
  <si>
    <t>تربية دير الزور</t>
  </si>
  <si>
    <t>زراعة بدير الزور</t>
  </si>
  <si>
    <t>التربية بدير الزور</t>
  </si>
  <si>
    <t>حقوق الحسكة</t>
  </si>
  <si>
    <t xml:space="preserve">م. ت. للمحاسبة والتمويل - دير الزور </t>
  </si>
  <si>
    <t>م.ت.الزراعي - دير الزور</t>
  </si>
  <si>
    <t>م.ت.البيطري - دير الزور</t>
  </si>
  <si>
    <t xml:space="preserve">م. ت. للحاسوب -الرقة </t>
  </si>
  <si>
    <t>م.ت.الزراعي - الحسكة</t>
  </si>
  <si>
    <t>م.ت.الزراعي - الرقة</t>
  </si>
  <si>
    <t>تقاني للمحاسبة والتمويل بالرقة</t>
  </si>
  <si>
    <t>آليات زراعية بالحسكة</t>
  </si>
  <si>
    <t>إجمالي طلاب معاهد الفرات</t>
  </si>
  <si>
    <t xml:space="preserve">أجنبي </t>
  </si>
  <si>
    <t>بيطري بالرقة</t>
  </si>
  <si>
    <t xml:space="preserve">بيطري بالحسكة </t>
  </si>
  <si>
    <t>آليات زراعية بالقامشلي</t>
  </si>
  <si>
    <t>أستاذ</t>
  </si>
  <si>
    <t>أستاذ مساعد</t>
  </si>
  <si>
    <t>متعاقدون</t>
  </si>
  <si>
    <t>معيد</t>
  </si>
  <si>
    <t>الطب</t>
  </si>
  <si>
    <t xml:space="preserve">الهندسة البتروكيميائية </t>
  </si>
  <si>
    <t>الزراعة</t>
  </si>
  <si>
    <t>الآداب</t>
  </si>
  <si>
    <t>التمريض</t>
  </si>
  <si>
    <t>زراعة الحسكة</t>
  </si>
  <si>
    <t>تربية الحسسكة</t>
  </si>
  <si>
    <t>آداب الحسكة</t>
  </si>
  <si>
    <t>مدني الحسكة</t>
  </si>
  <si>
    <t xml:space="preserve">مدني الرقة </t>
  </si>
  <si>
    <t>علوم الرقة</t>
  </si>
  <si>
    <t xml:space="preserve">تربية الرقة </t>
  </si>
  <si>
    <t>آداب الرقة</t>
  </si>
  <si>
    <t>العائدين من الايفاد</t>
  </si>
  <si>
    <t>بيطري</t>
  </si>
  <si>
    <t>الهندسة الميكانيكية والكهربائية</t>
  </si>
  <si>
    <t>الاقتصاد - الحسكة</t>
  </si>
  <si>
    <t>ريف دمشق</t>
  </si>
  <si>
    <t>كلية الهندسة الميكانيكية والكهربائية</t>
  </si>
  <si>
    <t>كلية الاقتصاد بالحسكة</t>
  </si>
  <si>
    <t>القسم الموجود حاليا</t>
  </si>
  <si>
    <t xml:space="preserve">اقتصاد حسكة </t>
  </si>
  <si>
    <t xml:space="preserve">زراعة الرقة </t>
  </si>
  <si>
    <t xml:space="preserve">صيدلة الرقة </t>
  </si>
  <si>
    <t xml:space="preserve">مكانيك وكهرباء ديرالزور </t>
  </si>
  <si>
    <t xml:space="preserve">التنمية المستدامة </t>
  </si>
  <si>
    <t xml:space="preserve">الصناعات الغذائية بديرالزور </t>
  </si>
  <si>
    <t xml:space="preserve">م. ت للري الحديث بالرقة </t>
  </si>
  <si>
    <t xml:space="preserve">الصناعات الغذائية </t>
  </si>
  <si>
    <t xml:space="preserve">م.ت للري الحديث بالرقة </t>
  </si>
  <si>
    <t>الموفدين خلال عام 2011</t>
  </si>
  <si>
    <t xml:space="preserve">مدني الحسكة </t>
  </si>
  <si>
    <t xml:space="preserve">كلية الزراعة بالرقة </t>
  </si>
  <si>
    <t xml:space="preserve">الزراعة بالرقة </t>
  </si>
  <si>
    <t xml:space="preserve">صيدلة بالرقة </t>
  </si>
  <si>
    <t xml:space="preserve">الري الحديث بالرقة </t>
  </si>
  <si>
    <t>البيان</t>
  </si>
  <si>
    <t xml:space="preserve">التربية بدير الزور( معلم صف) </t>
  </si>
  <si>
    <t xml:space="preserve"> التربية بالحسكة ( تعميق برنامج التدريب التربوي )</t>
  </si>
  <si>
    <t>التربية بالرقة(تعميق التأهيل التربوي)</t>
  </si>
  <si>
    <t>حقوق دير الزور</t>
  </si>
  <si>
    <t xml:space="preserve"> الحقوق بالحسكة </t>
  </si>
  <si>
    <t xml:space="preserve">اقتصاد دير الزور - مشاريع صغيرة </t>
  </si>
  <si>
    <t>طلاب الدير</t>
  </si>
  <si>
    <t>طلاب الحسكة</t>
  </si>
  <si>
    <t>طلاب الرقة</t>
  </si>
  <si>
    <t>أعداد خريجي المرحلة الجامعية الاولى في جامعة الفرات للعام الدراسي (2011-2012) حسب الجنس والجنسية /تعليم إجمالي</t>
  </si>
  <si>
    <t>أعداد خريجي المرحلة الجامعية الاولى في جامعة الفرات للعام الدراسي (2011-2012) حسب الجنس والجنسية /تعليم موازي</t>
  </si>
  <si>
    <t>أعداد خريجي المرحلة الجامعية الأولى في جامعة الفرات حسب الكليات والقسم والمحافظة والجنس للعام الدراسي (2011-2012)  ( تعليم إجمالي)</t>
  </si>
  <si>
    <t>أعداد خريجي المرحلة الجامعية الأولى في جامعة الفرات حسب الكليات والقسم والمحافظة والجنس للعام الدراسي (2011-2012) ( تعليم موازي)</t>
  </si>
  <si>
    <t>أعداد خريجي الدراسات العليا في جامعة الفرات حسب الكلية والجنس والجنسية للعام الدراسي (2011-2012) / تعليم اجمالي</t>
  </si>
  <si>
    <t xml:space="preserve">أعداد خريجي الدراسات العليا في جامعة الفرات حسب الكلية والجنس والجنسية للعام الدراسي (2011-2012) / تعليم موازي </t>
  </si>
  <si>
    <t>أعداد خريجي الدراسات العليا في جامعة الفرات حسب الكلية والقسم والمحافظة والجنس للعام الدراسي (2011-2012) / تعليم إجمالي</t>
  </si>
  <si>
    <t>أعداد خريجي الدراسات العليا في جامعة الفرات حسب الكلية والقسم والمحافظة والجنس للعام الدراسي (2011-2012) / تعليم موزي</t>
  </si>
  <si>
    <t>أعداد خريجي معاهد جامعة الفرات للعام الدراسي (2011-2012) حسب الجنسية ( تعليم إجمالي)</t>
  </si>
  <si>
    <t>أعداد خريجي معاهد جامعة الفرات للعام الدراسي (2011-2012) حسب الجنسية ( تعليم موازي)</t>
  </si>
  <si>
    <t>أعداد خريجي التعليم المفتوح في جامعة الفرات حسب الكلية والجنس والجنسية للعام الدراسي (2011-2012)</t>
  </si>
  <si>
    <t>أعداد خريجي التعليم المفتوح في جامعة الفرات حسب الكلية والجنس والمحافظات للعام الدراسي (2011-2012)</t>
  </si>
  <si>
    <t>أعضاء الهيئة التعليمية في جامعة الفرات للعام 2011-2012</t>
  </si>
  <si>
    <t>أعداد الموفدين والعائدين من الايفاد 2011-2012</t>
  </si>
</sst>
</file>

<file path=xl/styles.xml><?xml version="1.0" encoding="utf-8"?>
<styleSheet xmlns="http://schemas.openxmlformats.org/spreadsheetml/2006/main">
  <fonts count="15">
    <font>
      <sz val="11"/>
      <color theme="1"/>
      <name val="Arial"/>
      <family val="2"/>
      <charset val="178"/>
      <scheme val="minor"/>
    </font>
    <font>
      <sz val="14"/>
      <name val="Simplified Arabic"/>
      <charset val="178"/>
    </font>
    <font>
      <sz val="14"/>
      <color theme="1"/>
      <name val="Simplified Arabic"/>
      <charset val="178"/>
    </font>
    <font>
      <sz val="12"/>
      <color theme="1"/>
      <name val="Simplified Arabic"/>
      <charset val="178"/>
    </font>
    <font>
      <b/>
      <sz val="14"/>
      <color theme="1"/>
      <name val="Simplified Arabic"/>
      <charset val="178"/>
    </font>
    <font>
      <sz val="14"/>
      <color theme="1"/>
      <name val="Arial"/>
      <family val="2"/>
      <charset val="178"/>
      <scheme val="mino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rgb="FFFF0000"/>
      <name val="Simplified Arabic"/>
      <charset val="178"/>
    </font>
    <font>
      <sz val="14"/>
      <name val="Simplified Arabic"/>
      <family val="1"/>
    </font>
    <font>
      <sz val="16"/>
      <name val="Simplified Arabic"/>
      <family val="1"/>
    </font>
    <font>
      <sz val="11"/>
      <color theme="1"/>
      <name val="Simplified Arabic"/>
      <family val="1"/>
    </font>
    <font>
      <sz val="14"/>
      <color theme="1"/>
      <name val="Simplified Arabic"/>
      <family val="1"/>
    </font>
    <font>
      <b/>
      <sz val="16"/>
      <name val="Simplified Arabic"/>
      <charset val="178"/>
    </font>
    <font>
      <b/>
      <sz val="16"/>
      <name val="Simplified Arabic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shrinkToFit="1" readingOrder="2"/>
    </xf>
    <xf numFmtId="0" fontId="11" fillId="0" borderId="0" xfId="0" applyFont="1"/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/>
    <xf numFmtId="0" fontId="2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vertical="center" shrinkToFit="1" readingOrder="2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textRotation="90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2" fillId="5" borderId="6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 shrinkToFit="1" readingOrder="2"/>
    </xf>
    <xf numFmtId="0" fontId="9" fillId="0" borderId="11" xfId="0" applyFont="1" applyBorder="1" applyAlignment="1">
      <alignment horizontal="center" vertical="center" wrapText="1" shrinkToFit="1" readingOrder="2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5" borderId="6" xfId="0" applyFont="1" applyFill="1" applyBorder="1" applyAlignment="1">
      <alignment horizontal="center" vertical="center" shrinkToFit="1"/>
    </xf>
    <xf numFmtId="0" fontId="9" fillId="5" borderId="7" xfId="0" applyFont="1" applyFill="1" applyBorder="1" applyAlignment="1">
      <alignment horizontal="center" vertical="center" shrinkToFit="1"/>
    </xf>
    <xf numFmtId="0" fontId="9" fillId="5" borderId="8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textRotation="90" wrapText="1"/>
    </xf>
    <xf numFmtId="0" fontId="2" fillId="5" borderId="13" xfId="0" applyFont="1" applyFill="1" applyBorder="1" applyAlignment="1">
      <alignment horizontal="center" vertical="center" textRotation="90" wrapText="1"/>
    </xf>
    <xf numFmtId="0" fontId="2" fillId="5" borderId="11" xfId="0" applyFont="1" applyFill="1" applyBorder="1" applyAlignment="1">
      <alignment horizontal="center" vertical="center" textRotation="90" wrapText="1"/>
    </xf>
    <xf numFmtId="0" fontId="2" fillId="3" borderId="10" xfId="0" applyFont="1" applyFill="1" applyBorder="1" applyAlignment="1">
      <alignment horizontal="center" vertical="center" textRotation="90" wrapText="1"/>
    </xf>
    <xf numFmtId="0" fontId="2" fillId="3" borderId="13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3" borderId="10" xfId="0" applyFont="1" applyFill="1" applyBorder="1" applyAlignment="1">
      <alignment horizontal="center" vertical="center" textRotation="90" wrapText="1" shrinkToFit="1"/>
    </xf>
    <xf numFmtId="0" fontId="2" fillId="3" borderId="13" xfId="0" applyFont="1" applyFill="1" applyBorder="1" applyAlignment="1">
      <alignment horizontal="center" vertical="center" textRotation="90" wrapText="1" shrinkToFit="1"/>
    </xf>
    <xf numFmtId="0" fontId="2" fillId="3" borderId="11" xfId="0" applyFont="1" applyFill="1" applyBorder="1" applyAlignment="1">
      <alignment horizontal="center" vertical="center" textRotation="90" wrapText="1" shrinkToFit="1"/>
    </xf>
    <xf numFmtId="0" fontId="2" fillId="5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57"/>
  <sheetViews>
    <sheetView rightToLeft="1" zoomScale="68" zoomScaleNormal="68" workbookViewId="0">
      <selection activeCell="F113" sqref="F113"/>
    </sheetView>
  </sheetViews>
  <sheetFormatPr defaultColWidth="9" defaultRowHeight="27.75"/>
  <cols>
    <col min="1" max="1" width="13.75" style="8" customWidth="1"/>
    <col min="2" max="2" width="19.875" style="8" customWidth="1"/>
    <col min="3" max="3" width="11.375" style="41" customWidth="1"/>
    <col min="4" max="7" width="9" style="41" customWidth="1"/>
    <col min="8" max="17" width="8.125" style="41" customWidth="1"/>
    <col min="18" max="19" width="9" style="41" customWidth="1"/>
    <col min="20" max="20" width="10.375" style="41" customWidth="1"/>
    <col min="21" max="16384" width="9" style="41"/>
  </cols>
  <sheetData>
    <row r="1" spans="1:19" s="10" customFormat="1" ht="26.25" customHeight="1">
      <c r="A1" s="119" t="s">
        <v>203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19" s="10" customFormat="1" ht="26.25" customHeight="1">
      <c r="A2" s="112" t="s">
        <v>3</v>
      </c>
      <c r="B2" s="112"/>
      <c r="C2" s="120" t="s">
        <v>44</v>
      </c>
      <c r="D2" s="121"/>
      <c r="E2" s="120" t="s">
        <v>5</v>
      </c>
      <c r="F2" s="121"/>
      <c r="G2" s="120" t="s">
        <v>45</v>
      </c>
      <c r="H2" s="121"/>
      <c r="I2" s="120" t="s">
        <v>55</v>
      </c>
      <c r="J2" s="121"/>
      <c r="K2" s="120" t="s">
        <v>56</v>
      </c>
      <c r="L2" s="121"/>
      <c r="M2" s="120" t="s">
        <v>23</v>
      </c>
      <c r="N2" s="121"/>
      <c r="O2" s="120" t="s">
        <v>7</v>
      </c>
      <c r="P2" s="121"/>
      <c r="Q2" s="122" t="s">
        <v>0</v>
      </c>
      <c r="R2" s="122"/>
      <c r="S2" s="122"/>
    </row>
    <row r="3" spans="1:19" s="10" customFormat="1" ht="26.25" customHeight="1">
      <c r="A3" s="112"/>
      <c r="B3" s="112"/>
      <c r="C3" s="38" t="s">
        <v>1</v>
      </c>
      <c r="D3" s="38" t="s">
        <v>70</v>
      </c>
      <c r="E3" s="38" t="s">
        <v>1</v>
      </c>
      <c r="F3" s="38" t="s">
        <v>70</v>
      </c>
      <c r="G3" s="38" t="s">
        <v>1</v>
      </c>
      <c r="H3" s="38" t="s">
        <v>70</v>
      </c>
      <c r="I3" s="38" t="s">
        <v>1</v>
      </c>
      <c r="J3" s="38" t="s">
        <v>70</v>
      </c>
      <c r="K3" s="38" t="s">
        <v>1</v>
      </c>
      <c r="L3" s="38" t="s">
        <v>70</v>
      </c>
      <c r="M3" s="38" t="s">
        <v>1</v>
      </c>
      <c r="N3" s="38" t="s">
        <v>70</v>
      </c>
      <c r="O3" s="38" t="s">
        <v>1</v>
      </c>
      <c r="P3" s="38" t="s">
        <v>70</v>
      </c>
      <c r="Q3" s="38" t="s">
        <v>8</v>
      </c>
      <c r="R3" s="38" t="s">
        <v>70</v>
      </c>
      <c r="S3" s="38" t="s">
        <v>60</v>
      </c>
    </row>
    <row r="4" spans="1:19" s="10" customFormat="1" ht="43.5" customHeight="1">
      <c r="A4" s="113" t="s">
        <v>25</v>
      </c>
      <c r="B4" s="113"/>
      <c r="C4" s="11">
        <v>95</v>
      </c>
      <c r="D4" s="11">
        <v>23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0">
        <v>0</v>
      </c>
      <c r="N4" s="11">
        <v>0</v>
      </c>
      <c r="O4" s="11">
        <v>0</v>
      </c>
      <c r="P4" s="11">
        <v>0</v>
      </c>
      <c r="Q4" s="40">
        <f t="shared" ref="Q4:Q50" si="0">O4+M4+K4+I4+G4+E4+C4</f>
        <v>95</v>
      </c>
      <c r="R4" s="40">
        <f t="shared" ref="R4:R50" si="1">P4+N4+L4+J4+H4+F4+D4</f>
        <v>23</v>
      </c>
      <c r="S4" s="40">
        <f>R4+Q4</f>
        <v>118</v>
      </c>
    </row>
    <row r="5" spans="1:19" s="10" customFormat="1">
      <c r="A5" s="114" t="s">
        <v>172</v>
      </c>
      <c r="B5" s="114"/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64">
        <f t="shared" si="0"/>
        <v>0</v>
      </c>
      <c r="R5" s="64">
        <f t="shared" si="1"/>
        <v>0</v>
      </c>
      <c r="S5" s="64">
        <f t="shared" ref="S5:S50" si="2">R5+Q5</f>
        <v>0</v>
      </c>
    </row>
    <row r="6" spans="1:19" s="10" customFormat="1">
      <c r="A6" s="114" t="s">
        <v>71</v>
      </c>
      <c r="B6" s="114"/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64">
        <f t="shared" si="0"/>
        <v>0</v>
      </c>
      <c r="R6" s="64">
        <f t="shared" si="1"/>
        <v>0</v>
      </c>
      <c r="S6" s="64">
        <f t="shared" si="2"/>
        <v>0</v>
      </c>
    </row>
    <row r="7" spans="1:19" s="10" customFormat="1" ht="27" customHeight="1">
      <c r="A7" s="115" t="s">
        <v>72</v>
      </c>
      <c r="B7" s="34" t="s">
        <v>73</v>
      </c>
      <c r="C7" s="11">
        <v>8</v>
      </c>
      <c r="D7" s="11">
        <v>4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64">
        <f t="shared" si="0"/>
        <v>8</v>
      </c>
      <c r="R7" s="64">
        <f t="shared" si="1"/>
        <v>4</v>
      </c>
      <c r="S7" s="64">
        <f t="shared" si="2"/>
        <v>12</v>
      </c>
    </row>
    <row r="8" spans="1:19" s="10" customFormat="1" ht="27" customHeight="1">
      <c r="A8" s="115"/>
      <c r="B8" s="34" t="s">
        <v>74</v>
      </c>
      <c r="C8" s="11">
        <v>2</v>
      </c>
      <c r="D8" s="11">
        <v>5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64">
        <f t="shared" si="0"/>
        <v>2</v>
      </c>
      <c r="R8" s="64">
        <f t="shared" si="1"/>
        <v>5</v>
      </c>
      <c r="S8" s="64">
        <f t="shared" si="2"/>
        <v>7</v>
      </c>
    </row>
    <row r="9" spans="1:19" s="10" customFormat="1" ht="27" customHeight="1">
      <c r="A9" s="115"/>
      <c r="B9" s="36" t="s">
        <v>26</v>
      </c>
      <c r="C9" s="45">
        <f>C8+C7</f>
        <v>10</v>
      </c>
      <c r="D9" s="45">
        <f t="shared" ref="D9:P9" si="3">D8+D7</f>
        <v>9</v>
      </c>
      <c r="E9" s="45">
        <f t="shared" si="3"/>
        <v>0</v>
      </c>
      <c r="F9" s="45">
        <f t="shared" si="3"/>
        <v>0</v>
      </c>
      <c r="G9" s="45">
        <f t="shared" si="3"/>
        <v>0</v>
      </c>
      <c r="H9" s="45">
        <f t="shared" si="3"/>
        <v>0</v>
      </c>
      <c r="I9" s="45">
        <f t="shared" si="3"/>
        <v>0</v>
      </c>
      <c r="J9" s="45">
        <f t="shared" si="3"/>
        <v>0</v>
      </c>
      <c r="K9" s="45">
        <f t="shared" si="3"/>
        <v>0</v>
      </c>
      <c r="L9" s="45">
        <f t="shared" si="3"/>
        <v>0</v>
      </c>
      <c r="M9" s="45">
        <f t="shared" si="3"/>
        <v>0</v>
      </c>
      <c r="N9" s="45">
        <f t="shared" si="3"/>
        <v>0</v>
      </c>
      <c r="O9" s="45">
        <f t="shared" si="3"/>
        <v>0</v>
      </c>
      <c r="P9" s="45">
        <f t="shared" si="3"/>
        <v>0</v>
      </c>
      <c r="Q9" s="64">
        <f t="shared" si="0"/>
        <v>10</v>
      </c>
      <c r="R9" s="64">
        <f t="shared" si="1"/>
        <v>9</v>
      </c>
      <c r="S9" s="64">
        <f t="shared" si="2"/>
        <v>19</v>
      </c>
    </row>
    <row r="10" spans="1:19" s="10" customFormat="1" ht="27" customHeight="1">
      <c r="A10" s="111" t="s">
        <v>75</v>
      </c>
      <c r="B10" s="34" t="s">
        <v>76</v>
      </c>
      <c r="C10" s="11">
        <v>44</v>
      </c>
      <c r="D10" s="11">
        <v>9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64">
        <f t="shared" si="0"/>
        <v>44</v>
      </c>
      <c r="R10" s="64">
        <f t="shared" si="1"/>
        <v>9</v>
      </c>
      <c r="S10" s="64">
        <f t="shared" si="2"/>
        <v>53</v>
      </c>
    </row>
    <row r="11" spans="1:19" s="10" customFormat="1" ht="27" customHeight="1">
      <c r="A11" s="111"/>
      <c r="B11" s="34" t="s">
        <v>77</v>
      </c>
      <c r="C11" s="11">
        <v>2</v>
      </c>
      <c r="D11" s="11">
        <v>4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64">
        <f t="shared" si="0"/>
        <v>2</v>
      </c>
      <c r="R11" s="64">
        <f t="shared" si="1"/>
        <v>4</v>
      </c>
      <c r="S11" s="64">
        <f t="shared" si="2"/>
        <v>6</v>
      </c>
    </row>
    <row r="12" spans="1:19" s="10" customFormat="1" ht="27" customHeight="1">
      <c r="A12" s="111"/>
      <c r="B12" s="36" t="s">
        <v>43</v>
      </c>
      <c r="C12" s="45">
        <f>C11+C10</f>
        <v>46</v>
      </c>
      <c r="D12" s="45">
        <f t="shared" ref="D12:P12" si="4">D11+D10</f>
        <v>13</v>
      </c>
      <c r="E12" s="45">
        <f t="shared" si="4"/>
        <v>0</v>
      </c>
      <c r="F12" s="45">
        <f t="shared" si="4"/>
        <v>0</v>
      </c>
      <c r="G12" s="45">
        <f t="shared" si="4"/>
        <v>0</v>
      </c>
      <c r="H12" s="45">
        <f t="shared" si="4"/>
        <v>0</v>
      </c>
      <c r="I12" s="45">
        <f t="shared" si="4"/>
        <v>0</v>
      </c>
      <c r="J12" s="45">
        <f t="shared" si="4"/>
        <v>0</v>
      </c>
      <c r="K12" s="45">
        <f t="shared" si="4"/>
        <v>0</v>
      </c>
      <c r="L12" s="45">
        <f t="shared" si="4"/>
        <v>0</v>
      </c>
      <c r="M12" s="45">
        <f t="shared" si="4"/>
        <v>0</v>
      </c>
      <c r="N12" s="45">
        <f t="shared" si="4"/>
        <v>0</v>
      </c>
      <c r="O12" s="45">
        <f t="shared" si="4"/>
        <v>0</v>
      </c>
      <c r="P12" s="45">
        <f t="shared" si="4"/>
        <v>0</v>
      </c>
      <c r="Q12" s="64">
        <f t="shared" si="0"/>
        <v>46</v>
      </c>
      <c r="R12" s="64">
        <f t="shared" si="1"/>
        <v>13</v>
      </c>
      <c r="S12" s="64">
        <f t="shared" si="2"/>
        <v>59</v>
      </c>
    </row>
    <row r="13" spans="1:19" s="10" customFormat="1" ht="27" customHeight="1">
      <c r="A13" s="113" t="s">
        <v>78</v>
      </c>
      <c r="B13" s="113"/>
      <c r="C13" s="11">
        <v>161</v>
      </c>
      <c r="D13" s="11">
        <v>66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64">
        <f t="shared" si="0"/>
        <v>161</v>
      </c>
      <c r="R13" s="64">
        <f t="shared" si="1"/>
        <v>66</v>
      </c>
      <c r="S13" s="64">
        <f t="shared" si="2"/>
        <v>227</v>
      </c>
    </row>
    <row r="14" spans="1:19" s="10" customFormat="1" ht="27" customHeight="1">
      <c r="A14" s="113" t="s">
        <v>79</v>
      </c>
      <c r="B14" s="113"/>
      <c r="C14" s="11">
        <v>21</v>
      </c>
      <c r="D14" s="11">
        <v>19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64">
        <f t="shared" si="0"/>
        <v>21</v>
      </c>
      <c r="R14" s="64">
        <f t="shared" si="1"/>
        <v>19</v>
      </c>
      <c r="S14" s="64">
        <f t="shared" si="2"/>
        <v>40</v>
      </c>
    </row>
    <row r="15" spans="1:19" s="10" customFormat="1" ht="27" customHeight="1">
      <c r="A15" s="116" t="s">
        <v>80</v>
      </c>
      <c r="B15" s="116"/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64">
        <f t="shared" si="0"/>
        <v>0</v>
      </c>
      <c r="R15" s="64">
        <f t="shared" si="1"/>
        <v>0</v>
      </c>
      <c r="S15" s="64">
        <f t="shared" si="2"/>
        <v>0</v>
      </c>
    </row>
    <row r="16" spans="1:19" s="10" customFormat="1" ht="27" customHeight="1">
      <c r="A16" s="114" t="s">
        <v>81</v>
      </c>
      <c r="B16" s="114"/>
      <c r="C16" s="11">
        <v>48</v>
      </c>
      <c r="D16" s="11">
        <v>36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64">
        <f t="shared" si="0"/>
        <v>48</v>
      </c>
      <c r="R16" s="64">
        <f t="shared" si="1"/>
        <v>36</v>
      </c>
      <c r="S16" s="64">
        <f t="shared" si="2"/>
        <v>84</v>
      </c>
    </row>
    <row r="17" spans="1:19" s="10" customFormat="1" ht="27" customHeight="1">
      <c r="A17" s="114" t="s">
        <v>173</v>
      </c>
      <c r="B17" s="114"/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64">
        <f t="shared" si="0"/>
        <v>0</v>
      </c>
      <c r="R17" s="64">
        <f t="shared" si="1"/>
        <v>0</v>
      </c>
      <c r="S17" s="64">
        <f t="shared" si="2"/>
        <v>0</v>
      </c>
    </row>
    <row r="18" spans="1:19" s="10" customFormat="1" ht="27" customHeight="1">
      <c r="A18" s="111" t="s">
        <v>82</v>
      </c>
      <c r="B18" s="34" t="s">
        <v>29</v>
      </c>
      <c r="C18" s="11">
        <v>164</v>
      </c>
      <c r="D18" s="11">
        <v>239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64">
        <f t="shared" si="0"/>
        <v>164</v>
      </c>
      <c r="R18" s="64">
        <f t="shared" si="1"/>
        <v>239</v>
      </c>
      <c r="S18" s="64">
        <f t="shared" si="2"/>
        <v>403</v>
      </c>
    </row>
    <row r="19" spans="1:19" s="10" customFormat="1" ht="27" customHeight="1">
      <c r="A19" s="111"/>
      <c r="B19" s="34" t="s">
        <v>30</v>
      </c>
      <c r="C19" s="11">
        <v>158</v>
      </c>
      <c r="D19" s="11">
        <v>218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64">
        <f t="shared" si="0"/>
        <v>158</v>
      </c>
      <c r="R19" s="64">
        <f t="shared" si="1"/>
        <v>218</v>
      </c>
      <c r="S19" s="64">
        <f t="shared" si="2"/>
        <v>376</v>
      </c>
    </row>
    <row r="20" spans="1:19" s="10" customFormat="1" ht="27" customHeight="1">
      <c r="A20" s="111"/>
      <c r="B20" s="34" t="s">
        <v>31</v>
      </c>
      <c r="C20" s="11">
        <v>34</v>
      </c>
      <c r="D20" s="11">
        <v>68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64">
        <f t="shared" si="0"/>
        <v>34</v>
      </c>
      <c r="R20" s="64">
        <f t="shared" si="1"/>
        <v>68</v>
      </c>
      <c r="S20" s="64">
        <f t="shared" si="2"/>
        <v>102</v>
      </c>
    </row>
    <row r="21" spans="1:19" s="10" customFormat="1" ht="27" customHeight="1">
      <c r="A21" s="111"/>
      <c r="B21" s="34" t="s">
        <v>32</v>
      </c>
      <c r="C21" s="11">
        <v>132</v>
      </c>
      <c r="D21" s="11">
        <v>56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64">
        <f t="shared" si="0"/>
        <v>132</v>
      </c>
      <c r="R21" s="64">
        <f t="shared" si="1"/>
        <v>56</v>
      </c>
      <c r="S21" s="64">
        <f t="shared" si="2"/>
        <v>188</v>
      </c>
    </row>
    <row r="22" spans="1:19" s="10" customFormat="1" ht="27" customHeight="1">
      <c r="A22" s="111"/>
      <c r="B22" s="36" t="s">
        <v>33</v>
      </c>
      <c r="C22" s="45">
        <f>C21+C20+C19+C18</f>
        <v>488</v>
      </c>
      <c r="D22" s="45">
        <f t="shared" ref="D22:P22" si="5">D21+D20+D19+D18</f>
        <v>581</v>
      </c>
      <c r="E22" s="45">
        <f t="shared" si="5"/>
        <v>0</v>
      </c>
      <c r="F22" s="45">
        <f t="shared" si="5"/>
        <v>0</v>
      </c>
      <c r="G22" s="45">
        <f t="shared" si="5"/>
        <v>0</v>
      </c>
      <c r="H22" s="45">
        <f t="shared" si="5"/>
        <v>0</v>
      </c>
      <c r="I22" s="45">
        <f t="shared" si="5"/>
        <v>0</v>
      </c>
      <c r="J22" s="45">
        <f t="shared" si="5"/>
        <v>0</v>
      </c>
      <c r="K22" s="45">
        <f t="shared" si="5"/>
        <v>0</v>
      </c>
      <c r="L22" s="45">
        <f t="shared" si="5"/>
        <v>0</v>
      </c>
      <c r="M22" s="45">
        <f t="shared" si="5"/>
        <v>0</v>
      </c>
      <c r="N22" s="45">
        <f t="shared" si="5"/>
        <v>0</v>
      </c>
      <c r="O22" s="45">
        <f t="shared" si="5"/>
        <v>0</v>
      </c>
      <c r="P22" s="45">
        <f t="shared" si="5"/>
        <v>0</v>
      </c>
      <c r="Q22" s="64">
        <f t="shared" si="0"/>
        <v>488</v>
      </c>
      <c r="R22" s="64">
        <f t="shared" si="1"/>
        <v>581</v>
      </c>
      <c r="S22" s="64">
        <f t="shared" si="2"/>
        <v>1069</v>
      </c>
    </row>
    <row r="23" spans="1:19" s="10" customFormat="1" ht="27" customHeight="1">
      <c r="A23" s="18" t="s">
        <v>34</v>
      </c>
      <c r="B23" s="34" t="s">
        <v>83</v>
      </c>
      <c r="C23" s="11">
        <v>201</v>
      </c>
      <c r="D23" s="11">
        <v>247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64">
        <f t="shared" si="0"/>
        <v>201</v>
      </c>
      <c r="R23" s="64">
        <f t="shared" si="1"/>
        <v>247</v>
      </c>
      <c r="S23" s="64">
        <f t="shared" si="2"/>
        <v>448</v>
      </c>
    </row>
    <row r="24" spans="1:19" s="10" customFormat="1" ht="27" customHeight="1">
      <c r="A24" s="18" t="s">
        <v>52</v>
      </c>
      <c r="B24" s="34" t="s">
        <v>84</v>
      </c>
      <c r="C24" s="11">
        <v>168</v>
      </c>
      <c r="D24" s="11">
        <v>182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64">
        <f t="shared" si="0"/>
        <v>168</v>
      </c>
      <c r="R24" s="64">
        <f t="shared" si="1"/>
        <v>182</v>
      </c>
      <c r="S24" s="64">
        <f t="shared" si="2"/>
        <v>350</v>
      </c>
    </row>
    <row r="25" spans="1:19" s="10" customFormat="1" ht="27" customHeight="1">
      <c r="A25" s="111" t="s">
        <v>85</v>
      </c>
      <c r="B25" s="35" t="s">
        <v>35</v>
      </c>
      <c r="C25" s="11">
        <v>59</v>
      </c>
      <c r="D25" s="11">
        <v>23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64">
        <f t="shared" si="0"/>
        <v>59</v>
      </c>
      <c r="R25" s="64">
        <f t="shared" si="1"/>
        <v>23</v>
      </c>
      <c r="S25" s="64">
        <f t="shared" si="2"/>
        <v>82</v>
      </c>
    </row>
    <row r="26" spans="1:19" s="10" customFormat="1" ht="27" customHeight="1">
      <c r="A26" s="111"/>
      <c r="B26" s="35" t="s">
        <v>27</v>
      </c>
      <c r="C26" s="11">
        <v>34</v>
      </c>
      <c r="D26" s="11">
        <v>41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64">
        <f t="shared" si="0"/>
        <v>34</v>
      </c>
      <c r="R26" s="64">
        <f t="shared" si="1"/>
        <v>41</v>
      </c>
      <c r="S26" s="64">
        <f t="shared" si="2"/>
        <v>75</v>
      </c>
    </row>
    <row r="27" spans="1:19" s="10" customFormat="1" ht="27" customHeight="1">
      <c r="A27" s="111"/>
      <c r="B27" s="35" t="s">
        <v>36</v>
      </c>
      <c r="C27" s="11">
        <v>69</v>
      </c>
      <c r="D27" s="11">
        <v>22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64">
        <f t="shared" si="0"/>
        <v>69</v>
      </c>
      <c r="R27" s="64">
        <f t="shared" si="1"/>
        <v>22</v>
      </c>
      <c r="S27" s="64">
        <f t="shared" si="2"/>
        <v>91</v>
      </c>
    </row>
    <row r="28" spans="1:19" s="10" customFormat="1" ht="27" customHeight="1">
      <c r="A28" s="111"/>
      <c r="B28" s="35" t="s">
        <v>37</v>
      </c>
      <c r="C28" s="11">
        <v>11</v>
      </c>
      <c r="D28" s="11">
        <v>9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64">
        <f t="shared" si="0"/>
        <v>11</v>
      </c>
      <c r="R28" s="64">
        <f t="shared" si="1"/>
        <v>9</v>
      </c>
      <c r="S28" s="64">
        <f t="shared" si="2"/>
        <v>20</v>
      </c>
    </row>
    <row r="29" spans="1:19" s="10" customFormat="1" ht="27" customHeight="1">
      <c r="A29" s="111"/>
      <c r="B29" s="36" t="s">
        <v>26</v>
      </c>
      <c r="C29" s="45">
        <f>C28+C27+C26+C25</f>
        <v>173</v>
      </c>
      <c r="D29" s="45">
        <f t="shared" ref="D29:P29" si="6">D28+D27+D26+D25</f>
        <v>95</v>
      </c>
      <c r="E29" s="45">
        <f t="shared" si="6"/>
        <v>0</v>
      </c>
      <c r="F29" s="45">
        <f t="shared" si="6"/>
        <v>0</v>
      </c>
      <c r="G29" s="45">
        <f t="shared" si="6"/>
        <v>0</v>
      </c>
      <c r="H29" s="45">
        <f t="shared" si="6"/>
        <v>0</v>
      </c>
      <c r="I29" s="45">
        <f t="shared" si="6"/>
        <v>0</v>
      </c>
      <c r="J29" s="45">
        <f t="shared" si="6"/>
        <v>0</v>
      </c>
      <c r="K29" s="45">
        <f t="shared" si="6"/>
        <v>0</v>
      </c>
      <c r="L29" s="45">
        <f t="shared" si="6"/>
        <v>0</v>
      </c>
      <c r="M29" s="45">
        <f t="shared" si="6"/>
        <v>0</v>
      </c>
      <c r="N29" s="45">
        <f t="shared" si="6"/>
        <v>0</v>
      </c>
      <c r="O29" s="45">
        <f t="shared" si="6"/>
        <v>0</v>
      </c>
      <c r="P29" s="45">
        <f t="shared" si="6"/>
        <v>0</v>
      </c>
      <c r="Q29" s="64">
        <f t="shared" si="0"/>
        <v>173</v>
      </c>
      <c r="R29" s="64">
        <f t="shared" si="1"/>
        <v>95</v>
      </c>
      <c r="S29" s="64">
        <f t="shared" si="2"/>
        <v>268</v>
      </c>
    </row>
    <row r="30" spans="1:19" s="10" customFormat="1" ht="27" customHeight="1">
      <c r="A30" s="18" t="s">
        <v>86</v>
      </c>
      <c r="B30" s="34" t="s">
        <v>177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64">
        <f t="shared" si="0"/>
        <v>0</v>
      </c>
      <c r="R30" s="64">
        <f t="shared" si="1"/>
        <v>0</v>
      </c>
      <c r="S30" s="64">
        <f t="shared" si="2"/>
        <v>0</v>
      </c>
    </row>
    <row r="31" spans="1:19" s="10" customFormat="1" ht="27" customHeight="1">
      <c r="A31" s="111" t="s">
        <v>87</v>
      </c>
      <c r="B31" s="35" t="s">
        <v>37</v>
      </c>
      <c r="C31" s="13">
        <v>9</v>
      </c>
      <c r="D31" s="13">
        <v>11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1">
        <v>0</v>
      </c>
      <c r="P31" s="11">
        <v>0</v>
      </c>
      <c r="Q31" s="64">
        <f t="shared" si="0"/>
        <v>9</v>
      </c>
      <c r="R31" s="64">
        <f t="shared" si="1"/>
        <v>11</v>
      </c>
      <c r="S31" s="64">
        <f t="shared" si="2"/>
        <v>20</v>
      </c>
    </row>
    <row r="32" spans="1:19" s="10" customFormat="1" ht="27" customHeight="1">
      <c r="A32" s="111"/>
      <c r="B32" s="35" t="s">
        <v>27</v>
      </c>
      <c r="C32" s="13">
        <v>12</v>
      </c>
      <c r="D32" s="13">
        <v>8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1">
        <v>0</v>
      </c>
      <c r="P32" s="11">
        <v>0</v>
      </c>
      <c r="Q32" s="64">
        <f t="shared" si="0"/>
        <v>12</v>
      </c>
      <c r="R32" s="64">
        <f t="shared" si="1"/>
        <v>8</v>
      </c>
      <c r="S32" s="64">
        <f t="shared" si="2"/>
        <v>20</v>
      </c>
    </row>
    <row r="33" spans="1:19" s="10" customFormat="1" ht="27" customHeight="1">
      <c r="A33" s="111"/>
      <c r="B33" s="35" t="s">
        <v>36</v>
      </c>
      <c r="C33" s="13">
        <v>48</v>
      </c>
      <c r="D33" s="13">
        <v>37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1">
        <v>0</v>
      </c>
      <c r="P33" s="11">
        <v>0</v>
      </c>
      <c r="Q33" s="64">
        <f t="shared" si="0"/>
        <v>48</v>
      </c>
      <c r="R33" s="64">
        <f t="shared" si="1"/>
        <v>37</v>
      </c>
      <c r="S33" s="64">
        <f t="shared" si="2"/>
        <v>85</v>
      </c>
    </row>
    <row r="34" spans="1:19" s="10" customFormat="1" ht="27" customHeight="1">
      <c r="A34" s="111"/>
      <c r="B34" s="36" t="s">
        <v>26</v>
      </c>
      <c r="C34" s="45">
        <f>C33+C32+C31</f>
        <v>69</v>
      </c>
      <c r="D34" s="45">
        <f t="shared" ref="D34:P34" si="7">D33+D32+D31</f>
        <v>56</v>
      </c>
      <c r="E34" s="45">
        <f t="shared" si="7"/>
        <v>0</v>
      </c>
      <c r="F34" s="45">
        <f t="shared" si="7"/>
        <v>0</v>
      </c>
      <c r="G34" s="45">
        <f t="shared" si="7"/>
        <v>0</v>
      </c>
      <c r="H34" s="45">
        <f t="shared" si="7"/>
        <v>0</v>
      </c>
      <c r="I34" s="45">
        <f t="shared" si="7"/>
        <v>0</v>
      </c>
      <c r="J34" s="45">
        <f t="shared" si="7"/>
        <v>0</v>
      </c>
      <c r="K34" s="45">
        <f t="shared" si="7"/>
        <v>0</v>
      </c>
      <c r="L34" s="45">
        <f t="shared" si="7"/>
        <v>0</v>
      </c>
      <c r="M34" s="45">
        <f t="shared" si="7"/>
        <v>0</v>
      </c>
      <c r="N34" s="45">
        <f t="shared" si="7"/>
        <v>0</v>
      </c>
      <c r="O34" s="45">
        <f t="shared" si="7"/>
        <v>0</v>
      </c>
      <c r="P34" s="45">
        <f t="shared" si="7"/>
        <v>0</v>
      </c>
      <c r="Q34" s="64">
        <f t="shared" si="0"/>
        <v>69</v>
      </c>
      <c r="R34" s="64">
        <f t="shared" si="1"/>
        <v>56</v>
      </c>
      <c r="S34" s="64">
        <f t="shared" si="2"/>
        <v>125</v>
      </c>
    </row>
    <row r="35" spans="1:19" s="10" customFormat="1" ht="27" customHeight="1">
      <c r="A35" s="113" t="s">
        <v>88</v>
      </c>
      <c r="B35" s="113"/>
      <c r="C35" s="11">
        <v>159</v>
      </c>
      <c r="D35" s="11">
        <v>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64">
        <f t="shared" si="0"/>
        <v>159</v>
      </c>
      <c r="R35" s="64">
        <f t="shared" si="1"/>
        <v>75</v>
      </c>
      <c r="S35" s="64">
        <f t="shared" si="2"/>
        <v>234</v>
      </c>
    </row>
    <row r="36" spans="1:19" s="10" customFormat="1" ht="27" customHeight="1">
      <c r="A36" s="113" t="s">
        <v>89</v>
      </c>
      <c r="B36" s="113"/>
      <c r="C36" s="11">
        <v>127</v>
      </c>
      <c r="D36" s="11">
        <v>67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64">
        <f t="shared" si="0"/>
        <v>127</v>
      </c>
      <c r="R36" s="64">
        <f t="shared" si="1"/>
        <v>67</v>
      </c>
      <c r="S36" s="64">
        <f t="shared" si="2"/>
        <v>194</v>
      </c>
    </row>
    <row r="37" spans="1:19" s="10" customFormat="1" ht="27" customHeight="1">
      <c r="A37" s="111" t="s">
        <v>90</v>
      </c>
      <c r="B37" s="34" t="s">
        <v>39</v>
      </c>
      <c r="C37" s="13">
        <v>71</v>
      </c>
      <c r="D37" s="13">
        <v>206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1">
        <v>0</v>
      </c>
      <c r="P37" s="11">
        <v>0</v>
      </c>
      <c r="Q37" s="64">
        <f t="shared" si="0"/>
        <v>71</v>
      </c>
      <c r="R37" s="64">
        <f t="shared" si="1"/>
        <v>206</v>
      </c>
      <c r="S37" s="64">
        <f t="shared" si="2"/>
        <v>277</v>
      </c>
    </row>
    <row r="38" spans="1:19" s="10" customFormat="1" ht="27" customHeight="1">
      <c r="A38" s="111"/>
      <c r="B38" s="34" t="s">
        <v>40</v>
      </c>
      <c r="C38" s="13">
        <v>0</v>
      </c>
      <c r="D38" s="13">
        <v>203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1">
        <v>0</v>
      </c>
      <c r="P38" s="11">
        <v>0</v>
      </c>
      <c r="Q38" s="64">
        <f t="shared" si="0"/>
        <v>0</v>
      </c>
      <c r="R38" s="64">
        <f t="shared" si="1"/>
        <v>203</v>
      </c>
      <c r="S38" s="64">
        <f t="shared" si="2"/>
        <v>203</v>
      </c>
    </row>
    <row r="39" spans="1:19" s="10" customFormat="1" ht="27" customHeight="1">
      <c r="A39" s="111"/>
      <c r="B39" s="36" t="s">
        <v>41</v>
      </c>
      <c r="C39" s="45">
        <f>C38+C37</f>
        <v>71</v>
      </c>
      <c r="D39" s="45">
        <f t="shared" ref="D39:P39" si="8">D38+D37</f>
        <v>409</v>
      </c>
      <c r="E39" s="45">
        <f t="shared" si="8"/>
        <v>0</v>
      </c>
      <c r="F39" s="45">
        <f t="shared" si="8"/>
        <v>0</v>
      </c>
      <c r="G39" s="45">
        <f t="shared" si="8"/>
        <v>0</v>
      </c>
      <c r="H39" s="45">
        <f t="shared" si="8"/>
        <v>0</v>
      </c>
      <c r="I39" s="45">
        <f t="shared" si="8"/>
        <v>0</v>
      </c>
      <c r="J39" s="45">
        <f t="shared" si="8"/>
        <v>0</v>
      </c>
      <c r="K39" s="45">
        <f t="shared" si="8"/>
        <v>0</v>
      </c>
      <c r="L39" s="45">
        <f t="shared" si="8"/>
        <v>0</v>
      </c>
      <c r="M39" s="45">
        <f t="shared" si="8"/>
        <v>0</v>
      </c>
      <c r="N39" s="45">
        <f t="shared" si="8"/>
        <v>0</v>
      </c>
      <c r="O39" s="45">
        <f t="shared" si="8"/>
        <v>0</v>
      </c>
      <c r="P39" s="45">
        <f t="shared" si="8"/>
        <v>0</v>
      </c>
      <c r="Q39" s="64">
        <f t="shared" si="0"/>
        <v>71</v>
      </c>
      <c r="R39" s="64">
        <f t="shared" si="1"/>
        <v>409</v>
      </c>
      <c r="S39" s="64">
        <f t="shared" si="2"/>
        <v>480</v>
      </c>
    </row>
    <row r="40" spans="1:19" s="10" customFormat="1" ht="27" customHeight="1">
      <c r="A40" s="111" t="s">
        <v>42</v>
      </c>
      <c r="B40" s="34" t="s">
        <v>91</v>
      </c>
      <c r="C40" s="11">
        <v>0</v>
      </c>
      <c r="D40" s="11">
        <v>113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64">
        <f t="shared" si="0"/>
        <v>0</v>
      </c>
      <c r="R40" s="64">
        <f t="shared" si="1"/>
        <v>113</v>
      </c>
      <c r="S40" s="64">
        <f t="shared" si="2"/>
        <v>113</v>
      </c>
    </row>
    <row r="41" spans="1:19" s="10" customFormat="1" ht="27" customHeight="1">
      <c r="A41" s="111"/>
      <c r="B41" s="34" t="s">
        <v>92</v>
      </c>
      <c r="C41" s="11">
        <v>98</v>
      </c>
      <c r="D41" s="11">
        <v>201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64">
        <f t="shared" si="0"/>
        <v>98</v>
      </c>
      <c r="R41" s="64">
        <f t="shared" si="1"/>
        <v>201</v>
      </c>
      <c r="S41" s="64">
        <f t="shared" si="2"/>
        <v>299</v>
      </c>
    </row>
    <row r="42" spans="1:19" s="10" customFormat="1" ht="27" customHeight="1">
      <c r="A42" s="111"/>
      <c r="B42" s="36" t="s">
        <v>93</v>
      </c>
      <c r="C42" s="45">
        <f>C41+C40</f>
        <v>98</v>
      </c>
      <c r="D42" s="45">
        <f t="shared" ref="D42:P42" si="9">D41+D40</f>
        <v>314</v>
      </c>
      <c r="E42" s="45">
        <f t="shared" si="9"/>
        <v>0</v>
      </c>
      <c r="F42" s="45">
        <f t="shared" si="9"/>
        <v>0</v>
      </c>
      <c r="G42" s="45">
        <f t="shared" si="9"/>
        <v>0</v>
      </c>
      <c r="H42" s="45">
        <f t="shared" si="9"/>
        <v>0</v>
      </c>
      <c r="I42" s="45">
        <f t="shared" si="9"/>
        <v>0</v>
      </c>
      <c r="J42" s="45">
        <f t="shared" si="9"/>
        <v>0</v>
      </c>
      <c r="K42" s="45">
        <f t="shared" si="9"/>
        <v>0</v>
      </c>
      <c r="L42" s="45">
        <f t="shared" si="9"/>
        <v>0</v>
      </c>
      <c r="M42" s="45">
        <f t="shared" si="9"/>
        <v>0</v>
      </c>
      <c r="N42" s="45">
        <f t="shared" si="9"/>
        <v>0</v>
      </c>
      <c r="O42" s="45">
        <f t="shared" si="9"/>
        <v>0</v>
      </c>
      <c r="P42" s="45">
        <f t="shared" si="9"/>
        <v>0</v>
      </c>
      <c r="Q42" s="64">
        <f t="shared" si="0"/>
        <v>98</v>
      </c>
      <c r="R42" s="64">
        <f t="shared" si="1"/>
        <v>314</v>
      </c>
      <c r="S42" s="64">
        <f t="shared" si="2"/>
        <v>412</v>
      </c>
    </row>
    <row r="43" spans="1:19" s="10" customFormat="1" ht="27" customHeight="1">
      <c r="A43" s="123" t="s">
        <v>189</v>
      </c>
      <c r="B43" s="124"/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64">
        <f t="shared" si="0"/>
        <v>0</v>
      </c>
      <c r="R43" s="64">
        <f t="shared" si="1"/>
        <v>0</v>
      </c>
      <c r="S43" s="64">
        <f t="shared" si="2"/>
        <v>0</v>
      </c>
    </row>
    <row r="44" spans="1:19" s="10" customFormat="1" ht="27" customHeight="1">
      <c r="A44" s="123" t="s">
        <v>180</v>
      </c>
      <c r="B44" s="124"/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64">
        <f t="shared" si="0"/>
        <v>0</v>
      </c>
      <c r="R44" s="64">
        <f t="shared" si="1"/>
        <v>0</v>
      </c>
      <c r="S44" s="64">
        <f t="shared" si="2"/>
        <v>0</v>
      </c>
    </row>
    <row r="45" spans="1:19" s="10" customFormat="1" ht="27" customHeight="1">
      <c r="A45" s="18" t="s">
        <v>53</v>
      </c>
      <c r="B45" s="34" t="s">
        <v>94</v>
      </c>
      <c r="C45" s="11">
        <v>47</v>
      </c>
      <c r="D45" s="11">
        <v>161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64">
        <f t="shared" si="0"/>
        <v>47</v>
      </c>
      <c r="R45" s="64">
        <f t="shared" si="1"/>
        <v>161</v>
      </c>
      <c r="S45" s="64">
        <f t="shared" si="2"/>
        <v>208</v>
      </c>
    </row>
    <row r="46" spans="1:19" s="10" customFormat="1" ht="27" customHeight="1">
      <c r="A46" s="115" t="s">
        <v>95</v>
      </c>
      <c r="B46" s="115"/>
      <c r="C46" s="11">
        <v>3</v>
      </c>
      <c r="D46" s="11">
        <v>5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64">
        <f t="shared" si="0"/>
        <v>3</v>
      </c>
      <c r="R46" s="64">
        <f t="shared" si="1"/>
        <v>5</v>
      </c>
      <c r="S46" s="64">
        <f t="shared" si="2"/>
        <v>8</v>
      </c>
    </row>
    <row r="47" spans="1:19" s="10" customFormat="1" ht="27" customHeight="1">
      <c r="A47" s="111" t="s">
        <v>0</v>
      </c>
      <c r="B47" s="36" t="s">
        <v>49</v>
      </c>
      <c r="C47" s="39">
        <f>C46+C39+C35+C29+C22+C16+C15+C13+C12+C5+C4</f>
        <v>1244</v>
      </c>
      <c r="D47" s="65">
        <f t="shared" ref="D47:P47" si="10">D46+D39+D35+D29+D22+D16+D15+D13+D12+D5+D4</f>
        <v>1303</v>
      </c>
      <c r="E47" s="65">
        <f t="shared" si="10"/>
        <v>0</v>
      </c>
      <c r="F47" s="65">
        <f t="shared" si="10"/>
        <v>0</v>
      </c>
      <c r="G47" s="65">
        <f t="shared" si="10"/>
        <v>0</v>
      </c>
      <c r="H47" s="65">
        <f t="shared" si="10"/>
        <v>0</v>
      </c>
      <c r="I47" s="65">
        <f t="shared" si="10"/>
        <v>0</v>
      </c>
      <c r="J47" s="65">
        <f t="shared" si="10"/>
        <v>0</v>
      </c>
      <c r="K47" s="65">
        <f t="shared" si="10"/>
        <v>0</v>
      </c>
      <c r="L47" s="65">
        <f t="shared" si="10"/>
        <v>0</v>
      </c>
      <c r="M47" s="65">
        <f t="shared" si="10"/>
        <v>0</v>
      </c>
      <c r="N47" s="65">
        <f t="shared" si="10"/>
        <v>0</v>
      </c>
      <c r="O47" s="65">
        <f t="shared" si="10"/>
        <v>0</v>
      </c>
      <c r="P47" s="65">
        <f t="shared" si="10"/>
        <v>0</v>
      </c>
      <c r="Q47" s="64">
        <f t="shared" si="0"/>
        <v>1244</v>
      </c>
      <c r="R47" s="64">
        <f t="shared" si="1"/>
        <v>1303</v>
      </c>
      <c r="S47" s="64">
        <f t="shared" si="2"/>
        <v>2547</v>
      </c>
    </row>
    <row r="48" spans="1:19" s="10" customFormat="1" ht="27" customHeight="1">
      <c r="A48" s="111"/>
      <c r="B48" s="36" t="s">
        <v>50</v>
      </c>
      <c r="C48" s="39">
        <f>C42+C36+C30+C23+C17+C14+C6</f>
        <v>447</v>
      </c>
      <c r="D48" s="65">
        <f t="shared" ref="D48:P48" si="11">D42+D36+D30+D23+D17+D14+D6</f>
        <v>647</v>
      </c>
      <c r="E48" s="65">
        <f t="shared" si="11"/>
        <v>0</v>
      </c>
      <c r="F48" s="65">
        <f t="shared" si="11"/>
        <v>0</v>
      </c>
      <c r="G48" s="65">
        <f t="shared" si="11"/>
        <v>0</v>
      </c>
      <c r="H48" s="65">
        <f t="shared" si="11"/>
        <v>0</v>
      </c>
      <c r="I48" s="65">
        <f t="shared" si="11"/>
        <v>0</v>
      </c>
      <c r="J48" s="65">
        <f t="shared" si="11"/>
        <v>0</v>
      </c>
      <c r="K48" s="65">
        <f t="shared" si="11"/>
        <v>0</v>
      </c>
      <c r="L48" s="65">
        <f t="shared" si="11"/>
        <v>0</v>
      </c>
      <c r="M48" s="65">
        <f t="shared" si="11"/>
        <v>0</v>
      </c>
      <c r="N48" s="65">
        <f t="shared" si="11"/>
        <v>0</v>
      </c>
      <c r="O48" s="65">
        <f t="shared" si="11"/>
        <v>0</v>
      </c>
      <c r="P48" s="65">
        <f t="shared" si="11"/>
        <v>0</v>
      </c>
      <c r="Q48" s="64">
        <f t="shared" si="0"/>
        <v>447</v>
      </c>
      <c r="R48" s="64">
        <f t="shared" si="1"/>
        <v>647</v>
      </c>
      <c r="S48" s="64">
        <f t="shared" si="2"/>
        <v>1094</v>
      </c>
    </row>
    <row r="49" spans="1:26" s="10" customFormat="1" ht="27" customHeight="1">
      <c r="A49" s="111"/>
      <c r="B49" s="36" t="s">
        <v>17</v>
      </c>
      <c r="C49" s="39">
        <f>C45+C44+C43+C34+C24+C9</f>
        <v>294</v>
      </c>
      <c r="D49" s="65">
        <f t="shared" ref="D49:P49" si="12">D45+D44+D43+D34+D24+D9</f>
        <v>408</v>
      </c>
      <c r="E49" s="65">
        <f t="shared" si="12"/>
        <v>0</v>
      </c>
      <c r="F49" s="65">
        <f t="shared" si="12"/>
        <v>0</v>
      </c>
      <c r="G49" s="65">
        <f t="shared" si="12"/>
        <v>0</v>
      </c>
      <c r="H49" s="65">
        <f t="shared" si="12"/>
        <v>0</v>
      </c>
      <c r="I49" s="65">
        <f t="shared" si="12"/>
        <v>0</v>
      </c>
      <c r="J49" s="65">
        <f t="shared" si="12"/>
        <v>0</v>
      </c>
      <c r="K49" s="65">
        <f t="shared" si="12"/>
        <v>0</v>
      </c>
      <c r="L49" s="65">
        <f t="shared" si="12"/>
        <v>0</v>
      </c>
      <c r="M49" s="65">
        <f t="shared" si="12"/>
        <v>0</v>
      </c>
      <c r="N49" s="65">
        <f t="shared" si="12"/>
        <v>0</v>
      </c>
      <c r="O49" s="65">
        <f t="shared" si="12"/>
        <v>0</v>
      </c>
      <c r="P49" s="65">
        <f t="shared" si="12"/>
        <v>0</v>
      </c>
      <c r="Q49" s="64">
        <f t="shared" si="0"/>
        <v>294</v>
      </c>
      <c r="R49" s="64">
        <f t="shared" si="1"/>
        <v>408</v>
      </c>
      <c r="S49" s="64">
        <f t="shared" si="2"/>
        <v>702</v>
      </c>
    </row>
    <row r="50" spans="1:26" s="10" customFormat="1" ht="27" customHeight="1">
      <c r="A50" s="112" t="s">
        <v>0</v>
      </c>
      <c r="B50" s="112"/>
      <c r="C50" s="40">
        <f>C49+C48+C47</f>
        <v>1985</v>
      </c>
      <c r="D50" s="64">
        <f t="shared" ref="D50:P50" si="13">D49+D48+D47</f>
        <v>2358</v>
      </c>
      <c r="E50" s="64">
        <f t="shared" si="13"/>
        <v>0</v>
      </c>
      <c r="F50" s="64">
        <f t="shared" si="13"/>
        <v>0</v>
      </c>
      <c r="G50" s="64">
        <f t="shared" si="13"/>
        <v>0</v>
      </c>
      <c r="H50" s="64">
        <f t="shared" si="13"/>
        <v>0</v>
      </c>
      <c r="I50" s="64">
        <f t="shared" si="13"/>
        <v>0</v>
      </c>
      <c r="J50" s="64">
        <f t="shared" si="13"/>
        <v>0</v>
      </c>
      <c r="K50" s="64">
        <f t="shared" si="13"/>
        <v>0</v>
      </c>
      <c r="L50" s="64">
        <f t="shared" si="13"/>
        <v>0</v>
      </c>
      <c r="M50" s="64">
        <f t="shared" si="13"/>
        <v>0</v>
      </c>
      <c r="N50" s="64">
        <f t="shared" si="13"/>
        <v>0</v>
      </c>
      <c r="O50" s="64">
        <f t="shared" si="13"/>
        <v>0</v>
      </c>
      <c r="P50" s="64">
        <f t="shared" si="13"/>
        <v>0</v>
      </c>
      <c r="Q50" s="64">
        <f t="shared" si="0"/>
        <v>1985</v>
      </c>
      <c r="R50" s="64">
        <f t="shared" si="1"/>
        <v>2358</v>
      </c>
      <c r="S50" s="64">
        <f t="shared" si="2"/>
        <v>4343</v>
      </c>
    </row>
    <row r="51" spans="1:26" s="33" customFormat="1" ht="27" customHeight="1"/>
    <row r="52" spans="1:26" s="33" customFormat="1" ht="27" customHeight="1"/>
    <row r="53" spans="1:26" ht="39.950000000000003" customHeight="1">
      <c r="A53" s="50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50"/>
      <c r="S53" s="50"/>
      <c r="T53" s="50"/>
    </row>
    <row r="54" spans="1:26" ht="39.950000000000003" customHeight="1">
      <c r="A54" s="50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4"/>
      <c r="S54" s="4"/>
      <c r="T54" s="4"/>
    </row>
    <row r="55" spans="1:26" ht="39.950000000000003" customHeight="1">
      <c r="A55" s="50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50"/>
      <c r="S55" s="50"/>
      <c r="T55" s="50"/>
    </row>
    <row r="61" spans="1:26">
      <c r="A61" s="119" t="s">
        <v>204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</row>
    <row r="62" spans="1:26" s="49" customFormat="1">
      <c r="A62" s="112" t="s">
        <v>3</v>
      </c>
      <c r="B62" s="112"/>
      <c r="C62" s="120" t="s">
        <v>44</v>
      </c>
      <c r="D62" s="121"/>
      <c r="E62" s="120" t="s">
        <v>5</v>
      </c>
      <c r="F62" s="121"/>
      <c r="G62" s="120" t="s">
        <v>45</v>
      </c>
      <c r="H62" s="121"/>
      <c r="I62" s="120" t="s">
        <v>55</v>
      </c>
      <c r="J62" s="121"/>
      <c r="K62" s="120" t="s">
        <v>56</v>
      </c>
      <c r="L62" s="121"/>
      <c r="M62" s="120" t="s">
        <v>23</v>
      </c>
      <c r="N62" s="121"/>
      <c r="O62" s="120" t="s">
        <v>7</v>
      </c>
      <c r="P62" s="121"/>
      <c r="Q62" s="122" t="s">
        <v>0</v>
      </c>
      <c r="R62" s="122"/>
      <c r="S62" s="122"/>
    </row>
    <row r="63" spans="1:26" s="49" customFormat="1">
      <c r="A63" s="112"/>
      <c r="B63" s="112"/>
      <c r="C63" s="48" t="s">
        <v>1</v>
      </c>
      <c r="D63" s="48" t="s">
        <v>70</v>
      </c>
      <c r="E63" s="48" t="s">
        <v>1</v>
      </c>
      <c r="F63" s="48" t="s">
        <v>70</v>
      </c>
      <c r="G63" s="48" t="s">
        <v>1</v>
      </c>
      <c r="H63" s="48" t="s">
        <v>70</v>
      </c>
      <c r="I63" s="48" t="s">
        <v>1</v>
      </c>
      <c r="J63" s="48" t="s">
        <v>70</v>
      </c>
      <c r="K63" s="48" t="s">
        <v>1</v>
      </c>
      <c r="L63" s="48" t="s">
        <v>70</v>
      </c>
      <c r="M63" s="48" t="s">
        <v>1</v>
      </c>
      <c r="N63" s="48" t="s">
        <v>70</v>
      </c>
      <c r="O63" s="48" t="s">
        <v>1</v>
      </c>
      <c r="P63" s="48" t="s">
        <v>70</v>
      </c>
      <c r="Q63" s="48" t="s">
        <v>8</v>
      </c>
      <c r="R63" s="48" t="s">
        <v>70</v>
      </c>
      <c r="S63" s="48" t="s">
        <v>60</v>
      </c>
    </row>
    <row r="64" spans="1:26">
      <c r="A64" s="113" t="s">
        <v>25</v>
      </c>
      <c r="B64" s="113"/>
      <c r="C64" s="11">
        <v>9</v>
      </c>
      <c r="D64" s="11">
        <v>8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40">
        <f t="shared" ref="Q64:Q110" si="14">O64+M64+K64+I64+G64+E64+C64</f>
        <v>9</v>
      </c>
      <c r="R64" s="40">
        <f t="shared" ref="R64:R110" si="15">P64+N64+L64+J64+H64+F64+D64</f>
        <v>8</v>
      </c>
      <c r="S64" s="40">
        <f>R64+Q64</f>
        <v>17</v>
      </c>
      <c r="Z64" s="93"/>
    </row>
    <row r="65" spans="1:26">
      <c r="A65" s="114" t="s">
        <v>172</v>
      </c>
      <c r="B65" s="114"/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68">
        <f t="shared" si="14"/>
        <v>0</v>
      </c>
      <c r="R65" s="68">
        <f t="shared" si="15"/>
        <v>0</v>
      </c>
      <c r="S65" s="68">
        <f t="shared" ref="S65:S110" si="16">R65+Q65</f>
        <v>0</v>
      </c>
      <c r="Y65" s="93"/>
      <c r="Z65" s="93"/>
    </row>
    <row r="66" spans="1:26" ht="26.25" customHeight="1">
      <c r="A66" s="114" t="s">
        <v>71</v>
      </c>
      <c r="B66" s="114"/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68">
        <f t="shared" si="14"/>
        <v>0</v>
      </c>
      <c r="R66" s="68">
        <f t="shared" si="15"/>
        <v>0</v>
      </c>
      <c r="S66" s="68">
        <f t="shared" si="16"/>
        <v>0</v>
      </c>
      <c r="Y66" s="93"/>
      <c r="Z66" s="93"/>
    </row>
    <row r="67" spans="1:26">
      <c r="A67" s="115" t="s">
        <v>72</v>
      </c>
      <c r="B67" s="34" t="s">
        <v>73</v>
      </c>
      <c r="C67" s="11">
        <v>2</v>
      </c>
      <c r="D67" s="11">
        <v>1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68">
        <f t="shared" si="14"/>
        <v>2</v>
      </c>
      <c r="R67" s="68">
        <f t="shared" si="15"/>
        <v>1</v>
      </c>
      <c r="S67" s="68">
        <f t="shared" si="16"/>
        <v>3</v>
      </c>
      <c r="Y67" s="93"/>
      <c r="Z67" s="93"/>
    </row>
    <row r="68" spans="1:26" ht="26.25" customHeight="1">
      <c r="A68" s="115"/>
      <c r="B68" s="34" t="s">
        <v>74</v>
      </c>
      <c r="C68" s="11">
        <v>0</v>
      </c>
      <c r="D68" s="11">
        <v>1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68">
        <f t="shared" si="14"/>
        <v>0</v>
      </c>
      <c r="R68" s="68">
        <f t="shared" si="15"/>
        <v>1</v>
      </c>
      <c r="S68" s="68">
        <f t="shared" si="16"/>
        <v>1</v>
      </c>
      <c r="Y68" s="93"/>
      <c r="Z68" s="93"/>
    </row>
    <row r="69" spans="1:26">
      <c r="A69" s="115"/>
      <c r="B69" s="36" t="s">
        <v>26</v>
      </c>
      <c r="C69" s="45">
        <f>C68+C67</f>
        <v>2</v>
      </c>
      <c r="D69" s="45">
        <f t="shared" ref="D69:P69" si="17">D68+D67</f>
        <v>2</v>
      </c>
      <c r="E69" s="45">
        <f t="shared" si="17"/>
        <v>0</v>
      </c>
      <c r="F69" s="45">
        <f t="shared" si="17"/>
        <v>0</v>
      </c>
      <c r="G69" s="45">
        <f t="shared" si="17"/>
        <v>0</v>
      </c>
      <c r="H69" s="45">
        <f t="shared" si="17"/>
        <v>0</v>
      </c>
      <c r="I69" s="45">
        <f t="shared" si="17"/>
        <v>0</v>
      </c>
      <c r="J69" s="45">
        <f t="shared" si="17"/>
        <v>0</v>
      </c>
      <c r="K69" s="45">
        <f t="shared" si="17"/>
        <v>0</v>
      </c>
      <c r="L69" s="45">
        <f t="shared" si="17"/>
        <v>0</v>
      </c>
      <c r="M69" s="45">
        <f t="shared" si="17"/>
        <v>0</v>
      </c>
      <c r="N69" s="45">
        <f t="shared" si="17"/>
        <v>0</v>
      </c>
      <c r="O69" s="45">
        <f t="shared" si="17"/>
        <v>0</v>
      </c>
      <c r="P69" s="45">
        <f t="shared" si="17"/>
        <v>0</v>
      </c>
      <c r="Q69" s="68">
        <f t="shared" si="14"/>
        <v>2</v>
      </c>
      <c r="R69" s="68">
        <f t="shared" si="15"/>
        <v>2</v>
      </c>
      <c r="S69" s="68">
        <f t="shared" si="16"/>
        <v>4</v>
      </c>
      <c r="Y69" s="93"/>
      <c r="Z69" s="93"/>
    </row>
    <row r="70" spans="1:26" ht="26.25" customHeight="1">
      <c r="A70" s="111" t="s">
        <v>75</v>
      </c>
      <c r="B70" s="34" t="s">
        <v>76</v>
      </c>
      <c r="C70" s="11">
        <v>11</v>
      </c>
      <c r="D70" s="11">
        <v>1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68">
        <f t="shared" si="14"/>
        <v>11</v>
      </c>
      <c r="R70" s="68">
        <f t="shared" si="15"/>
        <v>1</v>
      </c>
      <c r="S70" s="68">
        <f t="shared" si="16"/>
        <v>12</v>
      </c>
      <c r="Y70" s="93"/>
      <c r="Z70" s="93"/>
    </row>
    <row r="71" spans="1:26">
      <c r="A71" s="111"/>
      <c r="B71" s="34" t="s">
        <v>77</v>
      </c>
      <c r="C71" s="11">
        <v>0</v>
      </c>
      <c r="D71" s="11">
        <v>1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68">
        <f t="shared" si="14"/>
        <v>0</v>
      </c>
      <c r="R71" s="68">
        <f t="shared" si="15"/>
        <v>1</v>
      </c>
      <c r="S71" s="68">
        <f t="shared" si="16"/>
        <v>1</v>
      </c>
      <c r="Y71" s="93"/>
      <c r="Z71" s="93"/>
    </row>
    <row r="72" spans="1:26">
      <c r="A72" s="111"/>
      <c r="B72" s="36" t="s">
        <v>43</v>
      </c>
      <c r="C72" s="45">
        <f>C71+C70</f>
        <v>11</v>
      </c>
      <c r="D72" s="45">
        <f t="shared" ref="D72:P72" si="18">D71+D70</f>
        <v>2</v>
      </c>
      <c r="E72" s="45">
        <f t="shared" si="18"/>
        <v>0</v>
      </c>
      <c r="F72" s="45">
        <f t="shared" si="18"/>
        <v>0</v>
      </c>
      <c r="G72" s="45">
        <f t="shared" si="18"/>
        <v>0</v>
      </c>
      <c r="H72" s="45">
        <f t="shared" si="18"/>
        <v>0</v>
      </c>
      <c r="I72" s="45">
        <f t="shared" si="18"/>
        <v>0</v>
      </c>
      <c r="J72" s="45">
        <f t="shared" si="18"/>
        <v>0</v>
      </c>
      <c r="K72" s="45">
        <f t="shared" si="18"/>
        <v>0</v>
      </c>
      <c r="L72" s="45">
        <f t="shared" si="18"/>
        <v>0</v>
      </c>
      <c r="M72" s="45">
        <f t="shared" si="18"/>
        <v>0</v>
      </c>
      <c r="N72" s="45">
        <f t="shared" si="18"/>
        <v>0</v>
      </c>
      <c r="O72" s="45">
        <f t="shared" si="18"/>
        <v>0</v>
      </c>
      <c r="P72" s="45">
        <f t="shared" si="18"/>
        <v>0</v>
      </c>
      <c r="Q72" s="68">
        <f t="shared" si="14"/>
        <v>11</v>
      </c>
      <c r="R72" s="68">
        <f t="shared" si="15"/>
        <v>2</v>
      </c>
      <c r="S72" s="68">
        <f t="shared" si="16"/>
        <v>13</v>
      </c>
      <c r="Y72" s="93"/>
      <c r="Z72" s="93"/>
    </row>
    <row r="73" spans="1:26">
      <c r="A73" s="113" t="s">
        <v>78</v>
      </c>
      <c r="B73" s="113"/>
      <c r="C73" s="11">
        <v>18</v>
      </c>
      <c r="D73" s="11">
        <v>9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68">
        <f t="shared" si="14"/>
        <v>18</v>
      </c>
      <c r="R73" s="68">
        <f t="shared" si="15"/>
        <v>9</v>
      </c>
      <c r="S73" s="68">
        <f t="shared" si="16"/>
        <v>27</v>
      </c>
      <c r="Y73" s="93"/>
      <c r="Z73" s="93"/>
    </row>
    <row r="74" spans="1:26">
      <c r="A74" s="113" t="s">
        <v>79</v>
      </c>
      <c r="B74" s="113"/>
      <c r="C74" s="11">
        <v>7</v>
      </c>
      <c r="D74" s="11">
        <v>5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68">
        <f t="shared" si="14"/>
        <v>7</v>
      </c>
      <c r="R74" s="68">
        <f t="shared" si="15"/>
        <v>5</v>
      </c>
      <c r="S74" s="68">
        <f t="shared" si="16"/>
        <v>12</v>
      </c>
      <c r="Y74" s="93"/>
      <c r="Z74" s="93"/>
    </row>
    <row r="75" spans="1:26">
      <c r="A75" s="116" t="s">
        <v>80</v>
      </c>
      <c r="B75" s="116"/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68">
        <f t="shared" si="14"/>
        <v>0</v>
      </c>
      <c r="R75" s="68">
        <f t="shared" si="15"/>
        <v>0</v>
      </c>
      <c r="S75" s="68">
        <f t="shared" si="16"/>
        <v>0</v>
      </c>
      <c r="Y75" s="93"/>
      <c r="Z75" s="93"/>
    </row>
    <row r="76" spans="1:26" ht="26.25" customHeight="1">
      <c r="A76" s="113" t="s">
        <v>81</v>
      </c>
      <c r="B76" s="113"/>
      <c r="C76" s="11">
        <v>12</v>
      </c>
      <c r="D76" s="11">
        <v>6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68">
        <f t="shared" si="14"/>
        <v>12</v>
      </c>
      <c r="R76" s="68">
        <f t="shared" si="15"/>
        <v>6</v>
      </c>
      <c r="S76" s="68">
        <f t="shared" si="16"/>
        <v>18</v>
      </c>
      <c r="Y76" s="93"/>
      <c r="Z76" s="93"/>
    </row>
    <row r="77" spans="1:26">
      <c r="A77" s="114" t="s">
        <v>173</v>
      </c>
      <c r="B77" s="114"/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68">
        <f t="shared" si="14"/>
        <v>0</v>
      </c>
      <c r="R77" s="68">
        <f t="shared" si="15"/>
        <v>0</v>
      </c>
      <c r="S77" s="68">
        <f t="shared" si="16"/>
        <v>0</v>
      </c>
      <c r="Y77" s="93"/>
      <c r="Z77" s="93"/>
    </row>
    <row r="78" spans="1:26">
      <c r="A78" s="111" t="s">
        <v>82</v>
      </c>
      <c r="B78" s="34" t="s">
        <v>29</v>
      </c>
      <c r="C78" s="11">
        <v>24</v>
      </c>
      <c r="D78" s="11">
        <v>28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68">
        <f t="shared" si="14"/>
        <v>24</v>
      </c>
      <c r="R78" s="68">
        <f t="shared" si="15"/>
        <v>28</v>
      </c>
      <c r="S78" s="68">
        <f t="shared" si="16"/>
        <v>52</v>
      </c>
      <c r="Y78" s="93"/>
      <c r="Z78" s="93"/>
    </row>
    <row r="79" spans="1:26">
      <c r="A79" s="111"/>
      <c r="B79" s="34" t="s">
        <v>30</v>
      </c>
      <c r="C79" s="11">
        <v>19</v>
      </c>
      <c r="D79" s="11">
        <v>30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68">
        <f t="shared" si="14"/>
        <v>19</v>
      </c>
      <c r="R79" s="68">
        <f t="shared" si="15"/>
        <v>30</v>
      </c>
      <c r="S79" s="68">
        <f t="shared" si="16"/>
        <v>49</v>
      </c>
      <c r="Y79" s="93"/>
      <c r="Z79" s="93"/>
    </row>
    <row r="80" spans="1:26">
      <c r="A80" s="111"/>
      <c r="B80" s="34" t="s">
        <v>31</v>
      </c>
      <c r="C80" s="11">
        <v>11</v>
      </c>
      <c r="D80" s="11">
        <v>18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68">
        <f t="shared" si="14"/>
        <v>11</v>
      </c>
      <c r="R80" s="68">
        <f t="shared" si="15"/>
        <v>18</v>
      </c>
      <c r="S80" s="68">
        <f t="shared" si="16"/>
        <v>29</v>
      </c>
      <c r="Y80" s="93"/>
      <c r="Z80" s="93"/>
    </row>
    <row r="81" spans="1:26">
      <c r="A81" s="111"/>
      <c r="B81" s="34" t="s">
        <v>32</v>
      </c>
      <c r="C81" s="11">
        <v>22</v>
      </c>
      <c r="D81" s="11">
        <v>14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68">
        <f t="shared" si="14"/>
        <v>22</v>
      </c>
      <c r="R81" s="68">
        <f t="shared" si="15"/>
        <v>14</v>
      </c>
      <c r="S81" s="68">
        <f t="shared" si="16"/>
        <v>36</v>
      </c>
      <c r="Y81" s="93"/>
      <c r="Z81" s="93"/>
    </row>
    <row r="82" spans="1:26" ht="26.25" customHeight="1">
      <c r="A82" s="111"/>
      <c r="B82" s="36" t="s">
        <v>33</v>
      </c>
      <c r="C82" s="45">
        <f>C81+C80+C79+C78</f>
        <v>76</v>
      </c>
      <c r="D82" s="45">
        <f t="shared" ref="D82:P82" si="19">D81+D80+D79+D78</f>
        <v>90</v>
      </c>
      <c r="E82" s="45">
        <f t="shared" si="19"/>
        <v>0</v>
      </c>
      <c r="F82" s="45">
        <f t="shared" si="19"/>
        <v>0</v>
      </c>
      <c r="G82" s="45">
        <f t="shared" si="19"/>
        <v>0</v>
      </c>
      <c r="H82" s="45">
        <f t="shared" si="19"/>
        <v>0</v>
      </c>
      <c r="I82" s="45">
        <f t="shared" si="19"/>
        <v>0</v>
      </c>
      <c r="J82" s="45">
        <f t="shared" si="19"/>
        <v>0</v>
      </c>
      <c r="K82" s="45">
        <f t="shared" si="19"/>
        <v>0</v>
      </c>
      <c r="L82" s="45">
        <f t="shared" si="19"/>
        <v>0</v>
      </c>
      <c r="M82" s="45">
        <f t="shared" si="19"/>
        <v>0</v>
      </c>
      <c r="N82" s="45">
        <f t="shared" si="19"/>
        <v>0</v>
      </c>
      <c r="O82" s="45">
        <f t="shared" si="19"/>
        <v>0</v>
      </c>
      <c r="P82" s="45">
        <f t="shared" si="19"/>
        <v>0</v>
      </c>
      <c r="Q82" s="68">
        <f t="shared" si="14"/>
        <v>76</v>
      </c>
      <c r="R82" s="68">
        <f t="shared" si="15"/>
        <v>90</v>
      </c>
      <c r="S82" s="68">
        <f t="shared" si="16"/>
        <v>166</v>
      </c>
      <c r="Y82" s="93"/>
      <c r="Z82" s="93"/>
    </row>
    <row r="83" spans="1:26">
      <c r="A83" s="71" t="s">
        <v>34</v>
      </c>
      <c r="B83" s="34" t="s">
        <v>83</v>
      </c>
      <c r="C83" s="11">
        <v>33</v>
      </c>
      <c r="D83" s="11">
        <v>41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68">
        <f t="shared" si="14"/>
        <v>33</v>
      </c>
      <c r="R83" s="68">
        <f t="shared" si="15"/>
        <v>41</v>
      </c>
      <c r="S83" s="68">
        <f t="shared" si="16"/>
        <v>74</v>
      </c>
      <c r="Y83" s="93"/>
      <c r="Z83" s="93"/>
    </row>
    <row r="84" spans="1:26" ht="26.25" customHeight="1">
      <c r="A84" s="36" t="s">
        <v>52</v>
      </c>
      <c r="B84" s="34" t="s">
        <v>84</v>
      </c>
      <c r="C84" s="11">
        <v>24</v>
      </c>
      <c r="D84" s="11">
        <v>28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68">
        <f t="shared" si="14"/>
        <v>24</v>
      </c>
      <c r="R84" s="68">
        <f t="shared" si="15"/>
        <v>28</v>
      </c>
      <c r="S84" s="68">
        <f t="shared" si="16"/>
        <v>52</v>
      </c>
      <c r="Y84" s="93"/>
      <c r="Z84" s="93"/>
    </row>
    <row r="85" spans="1:26">
      <c r="A85" s="111" t="s">
        <v>85</v>
      </c>
      <c r="B85" s="35" t="s">
        <v>35</v>
      </c>
      <c r="C85" s="11">
        <v>9</v>
      </c>
      <c r="D85" s="11">
        <v>7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68">
        <f t="shared" si="14"/>
        <v>9</v>
      </c>
      <c r="R85" s="68">
        <f t="shared" si="15"/>
        <v>7</v>
      </c>
      <c r="S85" s="68">
        <f t="shared" si="16"/>
        <v>16</v>
      </c>
      <c r="Y85" s="93"/>
      <c r="Z85" s="93"/>
    </row>
    <row r="86" spans="1:26">
      <c r="A86" s="111"/>
      <c r="B86" s="35" t="s">
        <v>27</v>
      </c>
      <c r="C86" s="11">
        <v>8</v>
      </c>
      <c r="D86" s="11">
        <v>7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68">
        <f t="shared" si="14"/>
        <v>8</v>
      </c>
      <c r="R86" s="68">
        <f t="shared" si="15"/>
        <v>7</v>
      </c>
      <c r="S86" s="68">
        <f t="shared" si="16"/>
        <v>15</v>
      </c>
      <c r="Y86" s="93"/>
      <c r="Z86" s="93"/>
    </row>
    <row r="87" spans="1:26">
      <c r="A87" s="111"/>
      <c r="B87" s="35" t="s">
        <v>36</v>
      </c>
      <c r="C87" s="11">
        <v>18</v>
      </c>
      <c r="D87" s="11">
        <v>7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68">
        <f t="shared" si="14"/>
        <v>18</v>
      </c>
      <c r="R87" s="68">
        <f t="shared" si="15"/>
        <v>7</v>
      </c>
      <c r="S87" s="68">
        <f t="shared" si="16"/>
        <v>25</v>
      </c>
      <c r="Y87" s="93"/>
      <c r="Z87" s="93"/>
    </row>
    <row r="88" spans="1:26" ht="26.25" customHeight="1">
      <c r="A88" s="111"/>
      <c r="B88" s="35" t="s">
        <v>37</v>
      </c>
      <c r="C88" s="11">
        <v>2</v>
      </c>
      <c r="D88" s="11">
        <v>1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68">
        <f t="shared" si="14"/>
        <v>2</v>
      </c>
      <c r="R88" s="68">
        <f t="shared" si="15"/>
        <v>1</v>
      </c>
      <c r="S88" s="68">
        <f t="shared" si="16"/>
        <v>3</v>
      </c>
      <c r="Y88" s="93"/>
      <c r="Z88" s="93"/>
    </row>
    <row r="89" spans="1:26">
      <c r="A89" s="111"/>
      <c r="B89" s="36" t="s">
        <v>26</v>
      </c>
      <c r="C89" s="45">
        <f>C88+C87+C86+C85</f>
        <v>37</v>
      </c>
      <c r="D89" s="45">
        <f t="shared" ref="D89:P89" si="20">D88+D87+D86+D85</f>
        <v>22</v>
      </c>
      <c r="E89" s="45">
        <f t="shared" si="20"/>
        <v>0</v>
      </c>
      <c r="F89" s="45">
        <f t="shared" si="20"/>
        <v>0</v>
      </c>
      <c r="G89" s="45">
        <f t="shared" si="20"/>
        <v>0</v>
      </c>
      <c r="H89" s="45">
        <f t="shared" si="20"/>
        <v>0</v>
      </c>
      <c r="I89" s="45">
        <f t="shared" si="20"/>
        <v>0</v>
      </c>
      <c r="J89" s="45">
        <f t="shared" si="20"/>
        <v>0</v>
      </c>
      <c r="K89" s="45">
        <f t="shared" si="20"/>
        <v>0</v>
      </c>
      <c r="L89" s="45">
        <f t="shared" si="20"/>
        <v>0</v>
      </c>
      <c r="M89" s="45">
        <f t="shared" si="20"/>
        <v>0</v>
      </c>
      <c r="N89" s="45">
        <f t="shared" si="20"/>
        <v>0</v>
      </c>
      <c r="O89" s="45">
        <f t="shared" si="20"/>
        <v>0</v>
      </c>
      <c r="P89" s="45">
        <f t="shared" si="20"/>
        <v>0</v>
      </c>
      <c r="Q89" s="68">
        <f t="shared" si="14"/>
        <v>37</v>
      </c>
      <c r="R89" s="68">
        <f t="shared" si="15"/>
        <v>22</v>
      </c>
      <c r="S89" s="68">
        <f t="shared" si="16"/>
        <v>59</v>
      </c>
      <c r="Y89" s="93"/>
      <c r="Z89" s="93"/>
    </row>
    <row r="90" spans="1:26" ht="26.25" customHeight="1">
      <c r="A90" s="18" t="s">
        <v>86</v>
      </c>
      <c r="B90" s="34" t="s">
        <v>177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68">
        <f t="shared" si="14"/>
        <v>0</v>
      </c>
      <c r="R90" s="68">
        <f t="shared" si="15"/>
        <v>0</v>
      </c>
      <c r="S90" s="68">
        <f t="shared" si="16"/>
        <v>0</v>
      </c>
      <c r="Y90" s="93"/>
      <c r="Z90" s="93"/>
    </row>
    <row r="91" spans="1:26">
      <c r="A91" s="111" t="s">
        <v>87</v>
      </c>
      <c r="B91" s="35" t="s">
        <v>37</v>
      </c>
      <c r="C91" s="13">
        <v>4</v>
      </c>
      <c r="D91" s="13">
        <v>3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1">
        <v>0</v>
      </c>
      <c r="P91" s="11">
        <v>0</v>
      </c>
      <c r="Q91" s="68">
        <f t="shared" si="14"/>
        <v>4</v>
      </c>
      <c r="R91" s="68">
        <f t="shared" si="15"/>
        <v>3</v>
      </c>
      <c r="S91" s="68">
        <f t="shared" si="16"/>
        <v>7</v>
      </c>
      <c r="Y91" s="93"/>
      <c r="Z91" s="93"/>
    </row>
    <row r="92" spans="1:26">
      <c r="A92" s="111"/>
      <c r="B92" s="35" t="s">
        <v>27</v>
      </c>
      <c r="C92" s="13">
        <v>2</v>
      </c>
      <c r="D92" s="13">
        <v>1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1">
        <v>0</v>
      </c>
      <c r="P92" s="11">
        <v>0</v>
      </c>
      <c r="Q92" s="68">
        <f t="shared" si="14"/>
        <v>2</v>
      </c>
      <c r="R92" s="68">
        <f t="shared" si="15"/>
        <v>1</v>
      </c>
      <c r="S92" s="68">
        <f t="shared" si="16"/>
        <v>3</v>
      </c>
      <c r="Y92" s="93"/>
      <c r="Z92" s="93"/>
    </row>
    <row r="93" spans="1:26">
      <c r="A93" s="111"/>
      <c r="B93" s="35" t="s">
        <v>36</v>
      </c>
      <c r="C93" s="13">
        <v>8</v>
      </c>
      <c r="D93" s="13">
        <v>6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1">
        <v>0</v>
      </c>
      <c r="P93" s="11">
        <v>0</v>
      </c>
      <c r="Q93" s="68">
        <f t="shared" si="14"/>
        <v>8</v>
      </c>
      <c r="R93" s="68">
        <f t="shared" si="15"/>
        <v>6</v>
      </c>
      <c r="S93" s="68">
        <f t="shared" si="16"/>
        <v>14</v>
      </c>
      <c r="Y93" s="93"/>
      <c r="Z93" s="93"/>
    </row>
    <row r="94" spans="1:26">
      <c r="A94" s="111"/>
      <c r="B94" s="36" t="s">
        <v>26</v>
      </c>
      <c r="C94" s="45">
        <f>C93+C92+C91</f>
        <v>14</v>
      </c>
      <c r="D94" s="45">
        <f t="shared" ref="D94:P94" si="21">D93+D92+D91</f>
        <v>10</v>
      </c>
      <c r="E94" s="45">
        <f t="shared" si="21"/>
        <v>0</v>
      </c>
      <c r="F94" s="45">
        <f t="shared" si="21"/>
        <v>0</v>
      </c>
      <c r="G94" s="45">
        <f t="shared" si="21"/>
        <v>0</v>
      </c>
      <c r="H94" s="45">
        <f t="shared" si="21"/>
        <v>0</v>
      </c>
      <c r="I94" s="45">
        <f t="shared" si="21"/>
        <v>0</v>
      </c>
      <c r="J94" s="45">
        <f t="shared" si="21"/>
        <v>0</v>
      </c>
      <c r="K94" s="45">
        <f t="shared" si="21"/>
        <v>0</v>
      </c>
      <c r="L94" s="45">
        <f t="shared" si="21"/>
        <v>0</v>
      </c>
      <c r="M94" s="45">
        <f t="shared" si="21"/>
        <v>0</v>
      </c>
      <c r="N94" s="45">
        <f t="shared" si="21"/>
        <v>0</v>
      </c>
      <c r="O94" s="45">
        <f t="shared" si="21"/>
        <v>0</v>
      </c>
      <c r="P94" s="45">
        <f t="shared" si="21"/>
        <v>0</v>
      </c>
      <c r="Q94" s="68">
        <f t="shared" si="14"/>
        <v>14</v>
      </c>
      <c r="R94" s="68">
        <f t="shared" si="15"/>
        <v>10</v>
      </c>
      <c r="S94" s="68">
        <f t="shared" si="16"/>
        <v>24</v>
      </c>
      <c r="Y94" s="93"/>
      <c r="Z94" s="93"/>
    </row>
    <row r="95" spans="1:26">
      <c r="A95" s="113" t="s">
        <v>88</v>
      </c>
      <c r="B95" s="113"/>
      <c r="C95" s="11">
        <v>42</v>
      </c>
      <c r="D95" s="11">
        <v>14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68">
        <f t="shared" si="14"/>
        <v>42</v>
      </c>
      <c r="R95" s="68">
        <f t="shared" si="15"/>
        <v>14</v>
      </c>
      <c r="S95" s="68">
        <f t="shared" si="16"/>
        <v>56</v>
      </c>
      <c r="U95" s="62"/>
      <c r="V95" s="62"/>
      <c r="W95" s="62"/>
      <c r="X95" s="62"/>
      <c r="Y95" s="93"/>
      <c r="Z95" s="93"/>
    </row>
    <row r="96" spans="1:26" s="62" customFormat="1">
      <c r="A96" s="123" t="s">
        <v>190</v>
      </c>
      <c r="B96" s="118"/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68">
        <f t="shared" si="14"/>
        <v>0</v>
      </c>
      <c r="R96" s="68">
        <f t="shared" si="15"/>
        <v>0</v>
      </c>
      <c r="S96" s="68">
        <f t="shared" si="16"/>
        <v>0</v>
      </c>
      <c r="T96" s="93"/>
      <c r="U96" s="93"/>
      <c r="V96" s="93"/>
      <c r="W96" s="93"/>
      <c r="X96" s="93"/>
      <c r="Y96" s="93"/>
      <c r="Z96" s="93"/>
    </row>
    <row r="97" spans="1:26">
      <c r="A97" s="113" t="s">
        <v>89</v>
      </c>
      <c r="B97" s="113"/>
      <c r="C97" s="11">
        <v>31</v>
      </c>
      <c r="D97" s="11">
        <v>22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68">
        <f t="shared" si="14"/>
        <v>31</v>
      </c>
      <c r="R97" s="68">
        <f t="shared" si="15"/>
        <v>22</v>
      </c>
      <c r="S97" s="68">
        <f t="shared" si="16"/>
        <v>53</v>
      </c>
      <c r="T97" s="62"/>
      <c r="Y97" s="93"/>
      <c r="Z97" s="93"/>
    </row>
    <row r="98" spans="1:26">
      <c r="A98" s="111" t="s">
        <v>90</v>
      </c>
      <c r="B98" s="34" t="s">
        <v>39</v>
      </c>
      <c r="C98" s="13">
        <v>18</v>
      </c>
      <c r="D98" s="13">
        <v>42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1">
        <v>0</v>
      </c>
      <c r="P98" s="11">
        <v>0</v>
      </c>
      <c r="Q98" s="68">
        <f t="shared" si="14"/>
        <v>18</v>
      </c>
      <c r="R98" s="68">
        <f t="shared" si="15"/>
        <v>42</v>
      </c>
      <c r="S98" s="68">
        <f t="shared" si="16"/>
        <v>60</v>
      </c>
      <c r="Y98" s="93"/>
      <c r="Z98" s="93"/>
    </row>
    <row r="99" spans="1:26">
      <c r="A99" s="111"/>
      <c r="B99" s="34" t="s">
        <v>40</v>
      </c>
      <c r="C99" s="13">
        <v>0</v>
      </c>
      <c r="D99" s="13">
        <v>25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1">
        <v>0</v>
      </c>
      <c r="P99" s="11">
        <v>0</v>
      </c>
      <c r="Q99" s="68">
        <f t="shared" si="14"/>
        <v>0</v>
      </c>
      <c r="R99" s="68">
        <f t="shared" si="15"/>
        <v>25</v>
      </c>
      <c r="S99" s="68">
        <f t="shared" si="16"/>
        <v>25</v>
      </c>
      <c r="Y99" s="93"/>
      <c r="Z99" s="93"/>
    </row>
    <row r="100" spans="1:26">
      <c r="A100" s="111"/>
      <c r="B100" s="36" t="s">
        <v>41</v>
      </c>
      <c r="C100" s="45">
        <f>C99+C98</f>
        <v>18</v>
      </c>
      <c r="D100" s="45">
        <f t="shared" ref="D100:P100" si="22">D99+D98</f>
        <v>67</v>
      </c>
      <c r="E100" s="45">
        <f t="shared" si="22"/>
        <v>0</v>
      </c>
      <c r="F100" s="45">
        <f t="shared" si="22"/>
        <v>0</v>
      </c>
      <c r="G100" s="45">
        <f t="shared" si="22"/>
        <v>0</v>
      </c>
      <c r="H100" s="45">
        <f t="shared" si="22"/>
        <v>0</v>
      </c>
      <c r="I100" s="45">
        <f t="shared" si="22"/>
        <v>0</v>
      </c>
      <c r="J100" s="45">
        <f t="shared" si="22"/>
        <v>0</v>
      </c>
      <c r="K100" s="45">
        <f t="shared" si="22"/>
        <v>0</v>
      </c>
      <c r="L100" s="45">
        <f t="shared" si="22"/>
        <v>0</v>
      </c>
      <c r="M100" s="45">
        <f t="shared" si="22"/>
        <v>0</v>
      </c>
      <c r="N100" s="45">
        <f t="shared" si="22"/>
        <v>0</v>
      </c>
      <c r="O100" s="45">
        <f t="shared" si="22"/>
        <v>0</v>
      </c>
      <c r="P100" s="45">
        <f t="shared" si="22"/>
        <v>0</v>
      </c>
      <c r="Q100" s="68">
        <f t="shared" si="14"/>
        <v>18</v>
      </c>
      <c r="R100" s="68">
        <f t="shared" si="15"/>
        <v>67</v>
      </c>
      <c r="S100" s="68">
        <f t="shared" si="16"/>
        <v>85</v>
      </c>
      <c r="Y100" s="93"/>
      <c r="Z100" s="93"/>
    </row>
    <row r="101" spans="1:26" ht="26.25" customHeight="1">
      <c r="A101" s="111" t="s">
        <v>42</v>
      </c>
      <c r="B101" s="34" t="s">
        <v>91</v>
      </c>
      <c r="C101" s="11">
        <v>0</v>
      </c>
      <c r="D101" s="11">
        <v>21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68">
        <f t="shared" si="14"/>
        <v>0</v>
      </c>
      <c r="R101" s="68">
        <f t="shared" si="15"/>
        <v>21</v>
      </c>
      <c r="S101" s="68">
        <f t="shared" si="16"/>
        <v>21</v>
      </c>
      <c r="Y101" s="93"/>
      <c r="Z101" s="93"/>
    </row>
    <row r="102" spans="1:26">
      <c r="A102" s="111"/>
      <c r="B102" s="34" t="s">
        <v>92</v>
      </c>
      <c r="C102" s="11">
        <v>25</v>
      </c>
      <c r="D102" s="11">
        <v>31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68">
        <f t="shared" si="14"/>
        <v>25</v>
      </c>
      <c r="R102" s="68">
        <f t="shared" si="15"/>
        <v>31</v>
      </c>
      <c r="S102" s="68">
        <f t="shared" si="16"/>
        <v>56</v>
      </c>
      <c r="Y102" s="93"/>
      <c r="Z102" s="93"/>
    </row>
    <row r="103" spans="1:26" ht="26.25" customHeight="1">
      <c r="A103" s="111"/>
      <c r="B103" s="36" t="s">
        <v>93</v>
      </c>
      <c r="C103" s="45">
        <f>C102+C101</f>
        <v>25</v>
      </c>
      <c r="D103" s="45">
        <f t="shared" ref="D103:P103" si="23">D102+D101</f>
        <v>52</v>
      </c>
      <c r="E103" s="45">
        <f t="shared" si="23"/>
        <v>0</v>
      </c>
      <c r="F103" s="45">
        <f t="shared" si="23"/>
        <v>0</v>
      </c>
      <c r="G103" s="45">
        <f t="shared" si="23"/>
        <v>0</v>
      </c>
      <c r="H103" s="45">
        <f t="shared" si="23"/>
        <v>0</v>
      </c>
      <c r="I103" s="45">
        <f t="shared" si="23"/>
        <v>0</v>
      </c>
      <c r="J103" s="45">
        <f t="shared" si="23"/>
        <v>0</v>
      </c>
      <c r="K103" s="45">
        <f t="shared" si="23"/>
        <v>0</v>
      </c>
      <c r="L103" s="45">
        <f t="shared" si="23"/>
        <v>0</v>
      </c>
      <c r="M103" s="45">
        <f t="shared" si="23"/>
        <v>0</v>
      </c>
      <c r="N103" s="45">
        <f t="shared" si="23"/>
        <v>0</v>
      </c>
      <c r="O103" s="45">
        <f t="shared" si="23"/>
        <v>0</v>
      </c>
      <c r="P103" s="45">
        <f t="shared" si="23"/>
        <v>0</v>
      </c>
      <c r="Q103" s="68">
        <f t="shared" si="14"/>
        <v>25</v>
      </c>
      <c r="R103" s="68">
        <f t="shared" si="15"/>
        <v>52</v>
      </c>
      <c r="S103" s="68">
        <f t="shared" si="16"/>
        <v>77</v>
      </c>
      <c r="Y103" s="93"/>
      <c r="Z103" s="93"/>
    </row>
    <row r="104" spans="1:26" s="58" customFormat="1" ht="26.25" customHeight="1">
      <c r="A104" s="117" t="s">
        <v>180</v>
      </c>
      <c r="B104" s="118"/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68">
        <f t="shared" si="14"/>
        <v>0</v>
      </c>
      <c r="R104" s="68">
        <f t="shared" si="15"/>
        <v>0</v>
      </c>
      <c r="S104" s="68">
        <f t="shared" si="16"/>
        <v>0</v>
      </c>
      <c r="T104" s="41"/>
      <c r="Y104" s="93"/>
      <c r="Z104" s="93"/>
    </row>
    <row r="105" spans="1:26">
      <c r="A105" s="18" t="s">
        <v>53</v>
      </c>
      <c r="B105" s="34" t="s">
        <v>94</v>
      </c>
      <c r="C105" s="11">
        <v>12</v>
      </c>
      <c r="D105" s="11">
        <v>36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68">
        <f t="shared" si="14"/>
        <v>12</v>
      </c>
      <c r="R105" s="68">
        <f t="shared" si="15"/>
        <v>36</v>
      </c>
      <c r="S105" s="68">
        <f t="shared" si="16"/>
        <v>48</v>
      </c>
      <c r="T105" s="58"/>
      <c r="Y105" s="93"/>
      <c r="Z105" s="93"/>
    </row>
    <row r="106" spans="1:26" ht="26.25" customHeight="1">
      <c r="A106" s="115" t="s">
        <v>95</v>
      </c>
      <c r="B106" s="115"/>
      <c r="C106" s="11">
        <v>1</v>
      </c>
      <c r="D106" s="11">
        <v>2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68">
        <f t="shared" si="14"/>
        <v>1</v>
      </c>
      <c r="R106" s="68">
        <f t="shared" si="15"/>
        <v>2</v>
      </c>
      <c r="S106" s="68">
        <f t="shared" si="16"/>
        <v>3</v>
      </c>
      <c r="Y106" s="93"/>
      <c r="Z106" s="93"/>
    </row>
    <row r="107" spans="1:26">
      <c r="A107" s="111" t="s">
        <v>0</v>
      </c>
      <c r="B107" s="36" t="s">
        <v>49</v>
      </c>
      <c r="C107" s="39">
        <f>C106+C100+C95+C89+C82+C76+C75+C73+C72+C65+C64</f>
        <v>224</v>
      </c>
      <c r="D107" s="69">
        <f t="shared" ref="D107:P107" si="24">D106+D100+D95+D89+D82+D76+D75+D73+D72+D65+D64</f>
        <v>220</v>
      </c>
      <c r="E107" s="69">
        <f t="shared" si="24"/>
        <v>0</v>
      </c>
      <c r="F107" s="69">
        <f t="shared" si="24"/>
        <v>0</v>
      </c>
      <c r="G107" s="69">
        <f t="shared" si="24"/>
        <v>0</v>
      </c>
      <c r="H107" s="69">
        <f t="shared" si="24"/>
        <v>0</v>
      </c>
      <c r="I107" s="69">
        <f t="shared" si="24"/>
        <v>0</v>
      </c>
      <c r="J107" s="69">
        <f t="shared" si="24"/>
        <v>0</v>
      </c>
      <c r="K107" s="69">
        <f t="shared" si="24"/>
        <v>0</v>
      </c>
      <c r="L107" s="69">
        <f t="shared" si="24"/>
        <v>0</v>
      </c>
      <c r="M107" s="69">
        <f t="shared" si="24"/>
        <v>0</v>
      </c>
      <c r="N107" s="69">
        <f t="shared" si="24"/>
        <v>0</v>
      </c>
      <c r="O107" s="69">
        <f t="shared" si="24"/>
        <v>0</v>
      </c>
      <c r="P107" s="69">
        <f t="shared" si="24"/>
        <v>0</v>
      </c>
      <c r="Q107" s="68">
        <f t="shared" si="14"/>
        <v>224</v>
      </c>
      <c r="R107" s="68">
        <f t="shared" si="15"/>
        <v>220</v>
      </c>
      <c r="S107" s="68">
        <f t="shared" si="16"/>
        <v>444</v>
      </c>
      <c r="Y107" s="93"/>
      <c r="Z107" s="93"/>
    </row>
    <row r="108" spans="1:26">
      <c r="A108" s="111"/>
      <c r="B108" s="36" t="s">
        <v>50</v>
      </c>
      <c r="C108" s="39">
        <f>C103+C97+C90+C83+C77+C74+C66</f>
        <v>96</v>
      </c>
      <c r="D108" s="69">
        <f t="shared" ref="D108:P108" si="25">D103+D97+D90+D83+D77+D74+D66</f>
        <v>120</v>
      </c>
      <c r="E108" s="69">
        <f t="shared" si="25"/>
        <v>0</v>
      </c>
      <c r="F108" s="69">
        <f t="shared" si="25"/>
        <v>0</v>
      </c>
      <c r="G108" s="69">
        <f t="shared" si="25"/>
        <v>0</v>
      </c>
      <c r="H108" s="69">
        <f t="shared" si="25"/>
        <v>0</v>
      </c>
      <c r="I108" s="69">
        <f t="shared" si="25"/>
        <v>0</v>
      </c>
      <c r="J108" s="69">
        <f t="shared" si="25"/>
        <v>0</v>
      </c>
      <c r="K108" s="69">
        <f t="shared" si="25"/>
        <v>0</v>
      </c>
      <c r="L108" s="69">
        <f t="shared" si="25"/>
        <v>0</v>
      </c>
      <c r="M108" s="69">
        <f t="shared" si="25"/>
        <v>0</v>
      </c>
      <c r="N108" s="69">
        <f t="shared" si="25"/>
        <v>0</v>
      </c>
      <c r="O108" s="69">
        <f t="shared" si="25"/>
        <v>0</v>
      </c>
      <c r="P108" s="69">
        <f t="shared" si="25"/>
        <v>0</v>
      </c>
      <c r="Q108" s="68">
        <f t="shared" si="14"/>
        <v>96</v>
      </c>
      <c r="R108" s="68">
        <f t="shared" si="15"/>
        <v>120</v>
      </c>
      <c r="S108" s="68">
        <f t="shared" si="16"/>
        <v>216</v>
      </c>
      <c r="Y108" s="93"/>
      <c r="Z108" s="93"/>
    </row>
    <row r="109" spans="1:26">
      <c r="A109" s="111"/>
      <c r="B109" s="36" t="s">
        <v>17</v>
      </c>
      <c r="C109" s="39">
        <f>C105+C96+C94+C84+C69+C104</f>
        <v>52</v>
      </c>
      <c r="D109" s="69">
        <f t="shared" ref="D109:P109" si="26">D105+D96+D94+D84+D69+D104</f>
        <v>76</v>
      </c>
      <c r="E109" s="69">
        <f t="shared" si="26"/>
        <v>0</v>
      </c>
      <c r="F109" s="69">
        <f t="shared" si="26"/>
        <v>0</v>
      </c>
      <c r="G109" s="69">
        <f t="shared" si="26"/>
        <v>0</v>
      </c>
      <c r="H109" s="69">
        <f t="shared" si="26"/>
        <v>0</v>
      </c>
      <c r="I109" s="69">
        <f t="shared" si="26"/>
        <v>0</v>
      </c>
      <c r="J109" s="69">
        <f t="shared" si="26"/>
        <v>0</v>
      </c>
      <c r="K109" s="69">
        <f t="shared" si="26"/>
        <v>0</v>
      </c>
      <c r="L109" s="69">
        <f t="shared" si="26"/>
        <v>0</v>
      </c>
      <c r="M109" s="69">
        <f t="shared" si="26"/>
        <v>0</v>
      </c>
      <c r="N109" s="69">
        <f t="shared" si="26"/>
        <v>0</v>
      </c>
      <c r="O109" s="69">
        <f t="shared" si="26"/>
        <v>0</v>
      </c>
      <c r="P109" s="69">
        <f t="shared" si="26"/>
        <v>0</v>
      </c>
      <c r="Q109" s="68">
        <f t="shared" si="14"/>
        <v>52</v>
      </c>
      <c r="R109" s="68">
        <f t="shared" si="15"/>
        <v>76</v>
      </c>
      <c r="S109" s="68">
        <f t="shared" si="16"/>
        <v>128</v>
      </c>
      <c r="Y109" s="93"/>
      <c r="Z109" s="93"/>
    </row>
    <row r="110" spans="1:26">
      <c r="A110" s="112" t="s">
        <v>0</v>
      </c>
      <c r="B110" s="112"/>
      <c r="C110" s="40">
        <f>C109+C108+C107</f>
        <v>372</v>
      </c>
      <c r="D110" s="68">
        <f t="shared" ref="D110:P110" si="27">D109+D108+D107</f>
        <v>416</v>
      </c>
      <c r="E110" s="68">
        <f t="shared" si="27"/>
        <v>0</v>
      </c>
      <c r="F110" s="68">
        <f t="shared" si="27"/>
        <v>0</v>
      </c>
      <c r="G110" s="68">
        <f t="shared" si="27"/>
        <v>0</v>
      </c>
      <c r="H110" s="68">
        <f t="shared" si="27"/>
        <v>0</v>
      </c>
      <c r="I110" s="68">
        <f t="shared" si="27"/>
        <v>0</v>
      </c>
      <c r="J110" s="68">
        <f t="shared" si="27"/>
        <v>0</v>
      </c>
      <c r="K110" s="68">
        <f t="shared" si="27"/>
        <v>0</v>
      </c>
      <c r="L110" s="68">
        <f t="shared" si="27"/>
        <v>0</v>
      </c>
      <c r="M110" s="68">
        <f t="shared" si="27"/>
        <v>0</v>
      </c>
      <c r="N110" s="68">
        <f t="shared" si="27"/>
        <v>0</v>
      </c>
      <c r="O110" s="68">
        <f t="shared" si="27"/>
        <v>0</v>
      </c>
      <c r="P110" s="68">
        <f t="shared" si="27"/>
        <v>0</v>
      </c>
      <c r="Q110" s="68">
        <f t="shared" si="14"/>
        <v>372</v>
      </c>
      <c r="R110" s="68">
        <f t="shared" si="15"/>
        <v>416</v>
      </c>
      <c r="S110" s="68">
        <f t="shared" si="16"/>
        <v>788</v>
      </c>
      <c r="Y110" s="93"/>
      <c r="Z110" s="93"/>
    </row>
    <row r="111" spans="1:26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</row>
    <row r="112" spans="1:26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</row>
    <row r="113" spans="1:19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</row>
    <row r="114" spans="1:19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</row>
    <row r="115" spans="1:19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</row>
    <row r="116" spans="1:19" ht="26.2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</row>
    <row r="117" spans="1:19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</row>
    <row r="118" spans="1:19" ht="26.2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</row>
    <row r="119" spans="1:19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</row>
    <row r="120" spans="1:19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</row>
    <row r="121" spans="1:19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</row>
    <row r="122" spans="1:19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</row>
    <row r="123" spans="1:19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</row>
    <row r="124" spans="1:19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</row>
    <row r="125" spans="1:19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</row>
    <row r="126" spans="1:19" ht="26.2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</row>
    <row r="127" spans="1:19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</row>
    <row r="128" spans="1:19" ht="26.2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</row>
    <row r="129" spans="1:19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</row>
    <row r="130" spans="1:19" ht="26.2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</row>
    <row r="131" spans="1:19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</row>
    <row r="132" spans="1:19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</row>
    <row r="133" spans="1:19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</row>
    <row r="134" spans="1:19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</row>
    <row r="135" spans="1:19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</row>
    <row r="136" spans="1:19" ht="26.2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</row>
    <row r="137" spans="1:19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</row>
    <row r="138" spans="1:19" ht="26.2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</row>
    <row r="139" spans="1:19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</row>
    <row r="140" spans="1:19" ht="26.2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</row>
    <row r="141" spans="1:19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</row>
    <row r="142" spans="1:19" ht="26.2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</row>
    <row r="143" spans="1:19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</row>
    <row r="144" spans="1:19" ht="26.2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</row>
    <row r="145" spans="1:19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</row>
    <row r="146" spans="1:19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</row>
    <row r="147" spans="1:19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</row>
    <row r="148" spans="1:19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</row>
    <row r="149" spans="1:19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</row>
    <row r="150" spans="1:19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</row>
    <row r="151" spans="1:19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</row>
    <row r="152" spans="1:19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</row>
    <row r="153" spans="1:19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</row>
    <row r="154" spans="1:19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</row>
    <row r="155" spans="1:19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</row>
    <row r="156" spans="1:19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</row>
    <row r="157" spans="1:19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</row>
  </sheetData>
  <mergeCells count="64">
    <mergeCell ref="K2:L2"/>
    <mergeCell ref="M2:N2"/>
    <mergeCell ref="O2:P2"/>
    <mergeCell ref="A18:A22"/>
    <mergeCell ref="A1:S1"/>
    <mergeCell ref="A5:B5"/>
    <mergeCell ref="A17:B17"/>
    <mergeCell ref="A15:B15"/>
    <mergeCell ref="A16:B16"/>
    <mergeCell ref="A10:A12"/>
    <mergeCell ref="A13:B13"/>
    <mergeCell ref="A14:B14"/>
    <mergeCell ref="Q2:S2"/>
    <mergeCell ref="A4:B4"/>
    <mergeCell ref="A6:B6"/>
    <mergeCell ref="A7:A9"/>
    <mergeCell ref="A50:B50"/>
    <mergeCell ref="A44:B44"/>
    <mergeCell ref="A43:B43"/>
    <mergeCell ref="G2:H2"/>
    <mergeCell ref="I2:J2"/>
    <mergeCell ref="A2:B3"/>
    <mergeCell ref="C2:D2"/>
    <mergeCell ref="E2:F2"/>
    <mergeCell ref="A40:A42"/>
    <mergeCell ref="A25:A29"/>
    <mergeCell ref="A31:A34"/>
    <mergeCell ref="A46:B46"/>
    <mergeCell ref="A47:A49"/>
    <mergeCell ref="A35:B35"/>
    <mergeCell ref="A36:B36"/>
    <mergeCell ref="A37:A39"/>
    <mergeCell ref="A101:A103"/>
    <mergeCell ref="A104:B104"/>
    <mergeCell ref="A97:B97"/>
    <mergeCell ref="A98:A100"/>
    <mergeCell ref="A61:S61"/>
    <mergeCell ref="A62:B63"/>
    <mergeCell ref="C62:D62"/>
    <mergeCell ref="E62:F62"/>
    <mergeCell ref="G62:H62"/>
    <mergeCell ref="I62:J62"/>
    <mergeCell ref="Q62:S62"/>
    <mergeCell ref="A96:B96"/>
    <mergeCell ref="A95:B95"/>
    <mergeCell ref="O62:P62"/>
    <mergeCell ref="M62:N62"/>
    <mergeCell ref="K62:L62"/>
    <mergeCell ref="A107:A109"/>
    <mergeCell ref="A110:B110"/>
    <mergeCell ref="A64:B64"/>
    <mergeCell ref="A65:B65"/>
    <mergeCell ref="A66:B66"/>
    <mergeCell ref="A67:A69"/>
    <mergeCell ref="A70:A72"/>
    <mergeCell ref="A73:B73"/>
    <mergeCell ref="A74:B74"/>
    <mergeCell ref="A75:B75"/>
    <mergeCell ref="A76:B76"/>
    <mergeCell ref="A77:B77"/>
    <mergeCell ref="A78:A82"/>
    <mergeCell ref="A85:A89"/>
    <mergeCell ref="A91:A94"/>
    <mergeCell ref="A106:B106"/>
  </mergeCells>
  <printOptions horizontalCentered="1" verticalCentered="1"/>
  <pageMargins left="0.31496062992125984" right="0.51181102362204722" top="0.19685039370078741" bottom="0.15748031496062992" header="0" footer="0.31496062992125984"/>
  <pageSetup paperSize="9" scale="63" orientation="landscape" r:id="rId1"/>
  <rowBreaks count="4" manualBreakCount="4">
    <brk id="22" max="16383" man="1"/>
    <brk id="50" max="16383" man="1"/>
    <brk id="60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L163"/>
  <sheetViews>
    <sheetView rightToLeft="1" topLeftCell="A40" zoomScale="70" zoomScaleNormal="70" zoomScaleSheetLayoutView="55" workbookViewId="0">
      <selection activeCell="I114" sqref="I114"/>
    </sheetView>
  </sheetViews>
  <sheetFormatPr defaultColWidth="9" defaultRowHeight="27.75"/>
  <cols>
    <col min="1" max="1" width="11" style="8" customWidth="1"/>
    <col min="2" max="2" width="14.375" style="3" customWidth="1"/>
    <col min="3" max="4" width="6.125" style="8" customWidth="1"/>
    <col min="5" max="30" width="6.125" style="3" customWidth="1"/>
    <col min="31" max="32" width="6.625" style="3" customWidth="1"/>
    <col min="33" max="33" width="7.625" style="3" bestFit="1" customWidth="1"/>
    <col min="34" max="34" width="9.625" style="3" bestFit="1" customWidth="1"/>
    <col min="35" max="16384" width="9" style="3"/>
  </cols>
  <sheetData>
    <row r="1" spans="1:38" customFormat="1" ht="14.25"/>
    <row r="2" spans="1:38" customFormat="1" ht="14.25"/>
    <row r="3" spans="1:38" customFormat="1" ht="14.25"/>
    <row r="4" spans="1:38" customFormat="1" ht="14.25">
      <c r="A4" s="43"/>
    </row>
    <row r="5" spans="1:38" s="14" customFormat="1">
      <c r="A5" s="126" t="s">
        <v>205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</row>
    <row r="6" spans="1:38" s="14" customFormat="1">
      <c r="A6" s="128" t="s">
        <v>66</v>
      </c>
      <c r="B6" s="129"/>
      <c r="C6" s="125" t="s">
        <v>9</v>
      </c>
      <c r="D6" s="125"/>
      <c r="E6" s="125" t="s">
        <v>174</v>
      </c>
      <c r="F6" s="125"/>
      <c r="G6" s="125" t="s">
        <v>10</v>
      </c>
      <c r="H6" s="125"/>
      <c r="I6" s="125" t="s">
        <v>11</v>
      </c>
      <c r="J6" s="125"/>
      <c r="K6" s="125" t="s">
        <v>12</v>
      </c>
      <c r="L6" s="125"/>
      <c r="M6" s="125" t="s">
        <v>13</v>
      </c>
      <c r="N6" s="125"/>
      <c r="O6" s="125" t="s">
        <v>14</v>
      </c>
      <c r="P6" s="125"/>
      <c r="Q6" s="125" t="s">
        <v>15</v>
      </c>
      <c r="R6" s="125"/>
      <c r="S6" s="125" t="s">
        <v>117</v>
      </c>
      <c r="T6" s="125"/>
      <c r="U6" s="125" t="s">
        <v>16</v>
      </c>
      <c r="V6" s="125"/>
      <c r="W6" s="125" t="s">
        <v>51</v>
      </c>
      <c r="X6" s="125"/>
      <c r="Y6" s="125" t="s">
        <v>18</v>
      </c>
      <c r="Z6" s="125"/>
      <c r="AA6" s="125" t="s">
        <v>19</v>
      </c>
      <c r="AB6" s="125"/>
      <c r="AC6" s="125" t="s">
        <v>20</v>
      </c>
      <c r="AD6" s="125"/>
      <c r="AE6" s="125" t="s">
        <v>0</v>
      </c>
      <c r="AF6" s="125"/>
      <c r="AG6" s="125"/>
    </row>
    <row r="7" spans="1:38" s="14" customFormat="1">
      <c r="A7" s="130"/>
      <c r="B7" s="131"/>
      <c r="C7" s="15" t="s">
        <v>1</v>
      </c>
      <c r="D7" s="15" t="s">
        <v>70</v>
      </c>
      <c r="E7" s="12" t="s">
        <v>1</v>
      </c>
      <c r="F7" s="12" t="s">
        <v>70</v>
      </c>
      <c r="G7" s="12" t="s">
        <v>1</v>
      </c>
      <c r="H7" s="12" t="s">
        <v>70</v>
      </c>
      <c r="I7" s="12" t="s">
        <v>1</v>
      </c>
      <c r="J7" s="12" t="s">
        <v>70</v>
      </c>
      <c r="K7" s="12" t="s">
        <v>1</v>
      </c>
      <c r="L7" s="12" t="s">
        <v>70</v>
      </c>
      <c r="M7" s="12" t="s">
        <v>1</v>
      </c>
      <c r="N7" s="12" t="s">
        <v>70</v>
      </c>
      <c r="O7" s="12" t="s">
        <v>1</v>
      </c>
      <c r="P7" s="12" t="s">
        <v>70</v>
      </c>
      <c r="Q7" s="12" t="s">
        <v>1</v>
      </c>
      <c r="R7" s="12" t="s">
        <v>70</v>
      </c>
      <c r="S7" s="12" t="s">
        <v>1</v>
      </c>
      <c r="T7" s="12" t="s">
        <v>70</v>
      </c>
      <c r="U7" s="12" t="s">
        <v>1</v>
      </c>
      <c r="V7" s="12" t="s">
        <v>70</v>
      </c>
      <c r="W7" s="12" t="s">
        <v>1</v>
      </c>
      <c r="X7" s="12" t="s">
        <v>70</v>
      </c>
      <c r="Y7" s="12" t="s">
        <v>1</v>
      </c>
      <c r="Z7" s="12" t="s">
        <v>70</v>
      </c>
      <c r="AA7" s="12" t="s">
        <v>1</v>
      </c>
      <c r="AB7" s="12" t="s">
        <v>70</v>
      </c>
      <c r="AC7" s="12" t="s">
        <v>1</v>
      </c>
      <c r="AD7" s="12" t="s">
        <v>70</v>
      </c>
      <c r="AE7" s="12" t="s">
        <v>1</v>
      </c>
      <c r="AF7" s="12" t="s">
        <v>70</v>
      </c>
      <c r="AG7" s="12" t="s">
        <v>118</v>
      </c>
    </row>
    <row r="8" spans="1:38" s="14" customFormat="1">
      <c r="A8" s="115" t="s">
        <v>96</v>
      </c>
      <c r="B8" s="115"/>
      <c r="C8" s="34">
        <v>2</v>
      </c>
      <c r="D8" s="34">
        <v>1</v>
      </c>
      <c r="E8" s="37">
        <v>3</v>
      </c>
      <c r="F8" s="37">
        <v>0</v>
      </c>
      <c r="G8" s="37">
        <v>2</v>
      </c>
      <c r="H8" s="37">
        <v>0</v>
      </c>
      <c r="I8" s="37">
        <v>2</v>
      </c>
      <c r="J8" s="37">
        <v>0</v>
      </c>
      <c r="K8" s="37">
        <v>2</v>
      </c>
      <c r="L8" s="37">
        <v>0</v>
      </c>
      <c r="M8" s="37">
        <v>1</v>
      </c>
      <c r="N8" s="37">
        <v>0</v>
      </c>
      <c r="O8" s="37">
        <v>0</v>
      </c>
      <c r="P8" s="37">
        <v>0</v>
      </c>
      <c r="Q8" s="37">
        <v>61</v>
      </c>
      <c r="R8" s="37">
        <v>16</v>
      </c>
      <c r="S8" s="37">
        <v>2</v>
      </c>
      <c r="T8" s="37">
        <v>1</v>
      </c>
      <c r="U8" s="37">
        <v>14</v>
      </c>
      <c r="V8" s="37">
        <v>2</v>
      </c>
      <c r="W8" s="37">
        <v>6</v>
      </c>
      <c r="X8" s="37">
        <v>3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40">
        <f>AC8+AA8+Y8+W8+U8+S8+Q8+O8+M8+K8+I8+G8+E8+C8</f>
        <v>95</v>
      </c>
      <c r="AF8" s="40">
        <f>AD8+AB8+Z8+X8+V8+T8+R8+P8+N8+L8+J8+H8+F8+D8</f>
        <v>23</v>
      </c>
      <c r="AG8" s="40">
        <f>AF8+AE8</f>
        <v>118</v>
      </c>
    </row>
    <row r="9" spans="1:38" s="14" customFormat="1">
      <c r="A9" s="114" t="s">
        <v>119</v>
      </c>
      <c r="B9" s="114"/>
      <c r="C9" s="34">
        <v>0</v>
      </c>
      <c r="D9" s="34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61">
        <f t="shared" ref="AE9:AE50" si="0">AC9+AA9+Y9+W9+U9+S9+Q9+O9+M9+K9+I9+G9+E9+C9</f>
        <v>0</v>
      </c>
      <c r="AF9" s="61">
        <f t="shared" ref="AF9:AF50" si="1">AD9+AB9+Z9+X9+V9+T9+R9+P9+N9+L9+J9+H9+F9+D9</f>
        <v>0</v>
      </c>
      <c r="AG9" s="61">
        <f t="shared" ref="AG9:AG51" si="2">AF9+AE9</f>
        <v>0</v>
      </c>
    </row>
    <row r="10" spans="1:38" s="14" customFormat="1">
      <c r="A10" s="132" t="s">
        <v>175</v>
      </c>
      <c r="B10" s="114"/>
      <c r="C10" s="60">
        <v>0</v>
      </c>
      <c r="D10" s="60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  <c r="AB10" s="59">
        <v>0</v>
      </c>
      <c r="AC10" s="59">
        <v>0</v>
      </c>
      <c r="AD10" s="59">
        <v>0</v>
      </c>
      <c r="AE10" s="61">
        <f t="shared" si="0"/>
        <v>0</v>
      </c>
      <c r="AF10" s="61">
        <f t="shared" si="1"/>
        <v>0</v>
      </c>
      <c r="AG10" s="61">
        <f t="shared" si="2"/>
        <v>0</v>
      </c>
    </row>
    <row r="11" spans="1:38" s="14" customFormat="1" ht="26.25" customHeight="1">
      <c r="A11" s="115" t="s">
        <v>120</v>
      </c>
      <c r="B11" s="34" t="s">
        <v>73</v>
      </c>
      <c r="C11" s="60">
        <v>0</v>
      </c>
      <c r="D11" s="60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8</v>
      </c>
      <c r="X11" s="59">
        <v>4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61">
        <f t="shared" si="0"/>
        <v>8</v>
      </c>
      <c r="AF11" s="61">
        <f t="shared" si="1"/>
        <v>4</v>
      </c>
      <c r="AG11" s="61">
        <f t="shared" si="2"/>
        <v>12</v>
      </c>
    </row>
    <row r="12" spans="1:38" s="14" customFormat="1" ht="26.25" customHeight="1">
      <c r="A12" s="115"/>
      <c r="B12" s="34" t="s">
        <v>97</v>
      </c>
      <c r="C12" s="60">
        <v>0</v>
      </c>
      <c r="D12" s="60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2</v>
      </c>
      <c r="X12" s="59">
        <v>5</v>
      </c>
      <c r="Y12" s="59">
        <v>0</v>
      </c>
      <c r="Z12" s="59">
        <v>0</v>
      </c>
      <c r="AA12" s="59">
        <v>0</v>
      </c>
      <c r="AB12" s="59">
        <v>0</v>
      </c>
      <c r="AC12" s="59">
        <v>0</v>
      </c>
      <c r="AD12" s="59">
        <v>0</v>
      </c>
      <c r="AE12" s="61">
        <f t="shared" si="0"/>
        <v>2</v>
      </c>
      <c r="AF12" s="61">
        <f t="shared" si="1"/>
        <v>5</v>
      </c>
      <c r="AG12" s="61">
        <f t="shared" si="2"/>
        <v>7</v>
      </c>
    </row>
    <row r="13" spans="1:38" s="14" customFormat="1" ht="26.25" customHeight="1">
      <c r="A13" s="115"/>
      <c r="B13" s="36" t="s">
        <v>26</v>
      </c>
      <c r="C13" s="44">
        <f>C12+C11</f>
        <v>0</v>
      </c>
      <c r="D13" s="55">
        <f t="shared" ref="D13:AD13" si="3">D12+D11</f>
        <v>0</v>
      </c>
      <c r="E13" s="55">
        <f t="shared" si="3"/>
        <v>0</v>
      </c>
      <c r="F13" s="55">
        <f t="shared" si="3"/>
        <v>0</v>
      </c>
      <c r="G13" s="55">
        <f t="shared" si="3"/>
        <v>0</v>
      </c>
      <c r="H13" s="55">
        <f t="shared" si="3"/>
        <v>0</v>
      </c>
      <c r="I13" s="55">
        <f t="shared" si="3"/>
        <v>0</v>
      </c>
      <c r="J13" s="55">
        <f t="shared" si="3"/>
        <v>0</v>
      </c>
      <c r="K13" s="55">
        <f t="shared" si="3"/>
        <v>0</v>
      </c>
      <c r="L13" s="55">
        <f t="shared" si="3"/>
        <v>0</v>
      </c>
      <c r="M13" s="55">
        <f t="shared" si="3"/>
        <v>0</v>
      </c>
      <c r="N13" s="55">
        <f t="shared" si="3"/>
        <v>0</v>
      </c>
      <c r="O13" s="55">
        <f t="shared" si="3"/>
        <v>0</v>
      </c>
      <c r="P13" s="55">
        <f t="shared" si="3"/>
        <v>0</v>
      </c>
      <c r="Q13" s="55">
        <f t="shared" si="3"/>
        <v>0</v>
      </c>
      <c r="R13" s="55">
        <f t="shared" si="3"/>
        <v>0</v>
      </c>
      <c r="S13" s="55">
        <f t="shared" si="3"/>
        <v>0</v>
      </c>
      <c r="T13" s="55">
        <f t="shared" si="3"/>
        <v>0</v>
      </c>
      <c r="U13" s="55">
        <f t="shared" si="3"/>
        <v>0</v>
      </c>
      <c r="V13" s="55">
        <f t="shared" si="3"/>
        <v>0</v>
      </c>
      <c r="W13" s="55">
        <f t="shared" si="3"/>
        <v>10</v>
      </c>
      <c r="X13" s="55">
        <f t="shared" si="3"/>
        <v>9</v>
      </c>
      <c r="Y13" s="55">
        <f t="shared" si="3"/>
        <v>0</v>
      </c>
      <c r="Z13" s="55">
        <f t="shared" si="3"/>
        <v>0</v>
      </c>
      <c r="AA13" s="55">
        <f t="shared" si="3"/>
        <v>0</v>
      </c>
      <c r="AB13" s="55">
        <f t="shared" si="3"/>
        <v>0</v>
      </c>
      <c r="AC13" s="55">
        <f t="shared" si="3"/>
        <v>0</v>
      </c>
      <c r="AD13" s="55">
        <f t="shared" si="3"/>
        <v>0</v>
      </c>
      <c r="AE13" s="61">
        <f t="shared" si="0"/>
        <v>10</v>
      </c>
      <c r="AF13" s="61">
        <f t="shared" si="1"/>
        <v>9</v>
      </c>
      <c r="AG13" s="61">
        <f t="shared" si="2"/>
        <v>19</v>
      </c>
    </row>
    <row r="14" spans="1:38" s="14" customFormat="1" ht="26.25" customHeight="1">
      <c r="A14" s="127" t="s">
        <v>99</v>
      </c>
      <c r="B14" s="34" t="s">
        <v>76</v>
      </c>
      <c r="C14" s="9">
        <v>2</v>
      </c>
      <c r="D14" s="9">
        <v>0</v>
      </c>
      <c r="E14" s="37">
        <v>0</v>
      </c>
      <c r="F14" s="37">
        <v>0</v>
      </c>
      <c r="G14" s="37">
        <v>0</v>
      </c>
      <c r="H14" s="37">
        <v>0</v>
      </c>
      <c r="I14" s="37">
        <v>2</v>
      </c>
      <c r="J14" s="37">
        <v>0</v>
      </c>
      <c r="K14" s="37">
        <v>2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31</v>
      </c>
      <c r="R14" s="37">
        <v>8</v>
      </c>
      <c r="S14" s="37">
        <v>2</v>
      </c>
      <c r="T14" s="37">
        <v>0</v>
      </c>
      <c r="U14" s="37">
        <v>2</v>
      </c>
      <c r="V14" s="37">
        <v>0</v>
      </c>
      <c r="W14" s="37">
        <v>3</v>
      </c>
      <c r="X14" s="37">
        <v>1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61">
        <f t="shared" si="0"/>
        <v>44</v>
      </c>
      <c r="AF14" s="61">
        <f t="shared" si="1"/>
        <v>9</v>
      </c>
      <c r="AG14" s="61">
        <f t="shared" si="2"/>
        <v>53</v>
      </c>
      <c r="AH14" s="16"/>
      <c r="AI14" s="16"/>
      <c r="AJ14" s="16"/>
      <c r="AK14" s="16"/>
      <c r="AL14" s="16"/>
    </row>
    <row r="15" spans="1:38" s="14" customFormat="1" ht="26.25" customHeight="1">
      <c r="A15" s="127"/>
      <c r="B15" s="34" t="s">
        <v>100</v>
      </c>
      <c r="C15" s="9">
        <v>0</v>
      </c>
      <c r="D15" s="9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2</v>
      </c>
      <c r="R15" s="37">
        <v>4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61">
        <f t="shared" si="0"/>
        <v>2</v>
      </c>
      <c r="AF15" s="61">
        <f t="shared" si="1"/>
        <v>4</v>
      </c>
      <c r="AG15" s="61">
        <f t="shared" si="2"/>
        <v>6</v>
      </c>
      <c r="AH15" s="16"/>
      <c r="AI15" s="16"/>
      <c r="AJ15" s="16"/>
      <c r="AK15" s="16"/>
      <c r="AL15" s="16"/>
    </row>
    <row r="16" spans="1:38" s="14" customFormat="1" ht="26.25" customHeight="1">
      <c r="A16" s="127"/>
      <c r="B16" s="36" t="s">
        <v>98</v>
      </c>
      <c r="C16" s="44">
        <f>C15+C14</f>
        <v>2</v>
      </c>
      <c r="D16" s="52">
        <f t="shared" ref="D16:AD16" si="4">D15+D14</f>
        <v>0</v>
      </c>
      <c r="E16" s="52">
        <f t="shared" si="4"/>
        <v>0</v>
      </c>
      <c r="F16" s="52">
        <f t="shared" si="4"/>
        <v>0</v>
      </c>
      <c r="G16" s="52">
        <f t="shared" si="4"/>
        <v>0</v>
      </c>
      <c r="H16" s="52">
        <f t="shared" si="4"/>
        <v>0</v>
      </c>
      <c r="I16" s="52">
        <f t="shared" si="4"/>
        <v>2</v>
      </c>
      <c r="J16" s="52">
        <f t="shared" si="4"/>
        <v>0</v>
      </c>
      <c r="K16" s="52">
        <f t="shared" si="4"/>
        <v>2</v>
      </c>
      <c r="L16" s="52">
        <f t="shared" si="4"/>
        <v>0</v>
      </c>
      <c r="M16" s="52">
        <f t="shared" si="4"/>
        <v>0</v>
      </c>
      <c r="N16" s="52">
        <f t="shared" si="4"/>
        <v>0</v>
      </c>
      <c r="O16" s="52">
        <f t="shared" si="4"/>
        <v>0</v>
      </c>
      <c r="P16" s="52">
        <f t="shared" si="4"/>
        <v>0</v>
      </c>
      <c r="Q16" s="52">
        <f t="shared" si="4"/>
        <v>33</v>
      </c>
      <c r="R16" s="52">
        <f t="shared" si="4"/>
        <v>12</v>
      </c>
      <c r="S16" s="52">
        <f t="shared" si="4"/>
        <v>2</v>
      </c>
      <c r="T16" s="52">
        <f t="shared" si="4"/>
        <v>0</v>
      </c>
      <c r="U16" s="52">
        <f t="shared" si="4"/>
        <v>2</v>
      </c>
      <c r="V16" s="52">
        <f t="shared" si="4"/>
        <v>0</v>
      </c>
      <c r="W16" s="52">
        <f t="shared" si="4"/>
        <v>3</v>
      </c>
      <c r="X16" s="52">
        <f t="shared" si="4"/>
        <v>1</v>
      </c>
      <c r="Y16" s="52">
        <f t="shared" si="4"/>
        <v>0</v>
      </c>
      <c r="Z16" s="52">
        <f t="shared" si="4"/>
        <v>0</v>
      </c>
      <c r="AA16" s="52">
        <f t="shared" si="4"/>
        <v>0</v>
      </c>
      <c r="AB16" s="52">
        <f t="shared" si="4"/>
        <v>0</v>
      </c>
      <c r="AC16" s="52">
        <f t="shared" si="4"/>
        <v>0</v>
      </c>
      <c r="AD16" s="52">
        <f t="shared" si="4"/>
        <v>0</v>
      </c>
      <c r="AE16" s="61">
        <f t="shared" si="0"/>
        <v>46</v>
      </c>
      <c r="AF16" s="61">
        <f t="shared" si="1"/>
        <v>13</v>
      </c>
      <c r="AG16" s="61">
        <f t="shared" si="2"/>
        <v>59</v>
      </c>
    </row>
    <row r="17" spans="1:38" s="14" customFormat="1">
      <c r="A17" s="115" t="s">
        <v>121</v>
      </c>
      <c r="B17" s="115"/>
      <c r="C17" s="34">
        <v>0</v>
      </c>
      <c r="D17" s="34">
        <v>0</v>
      </c>
      <c r="E17" s="37">
        <v>0</v>
      </c>
      <c r="F17" s="37">
        <v>0</v>
      </c>
      <c r="G17" s="37">
        <v>0</v>
      </c>
      <c r="H17" s="37">
        <v>2</v>
      </c>
      <c r="I17" s="37">
        <v>3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3</v>
      </c>
      <c r="P17" s="37">
        <v>2</v>
      </c>
      <c r="Q17" s="37">
        <v>136</v>
      </c>
      <c r="R17" s="37">
        <v>50</v>
      </c>
      <c r="S17" s="37">
        <v>2</v>
      </c>
      <c r="T17" s="37">
        <v>1</v>
      </c>
      <c r="U17" s="37">
        <v>8</v>
      </c>
      <c r="V17" s="37">
        <v>6</v>
      </c>
      <c r="W17" s="37">
        <v>9</v>
      </c>
      <c r="X17" s="37">
        <v>5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61">
        <f t="shared" si="0"/>
        <v>161</v>
      </c>
      <c r="AF17" s="61">
        <f t="shared" si="1"/>
        <v>66</v>
      </c>
      <c r="AG17" s="61">
        <f t="shared" si="2"/>
        <v>227</v>
      </c>
    </row>
    <row r="18" spans="1:38" s="14" customFormat="1">
      <c r="A18" s="123" t="s">
        <v>190</v>
      </c>
      <c r="B18" s="118"/>
      <c r="C18" s="60">
        <v>0</v>
      </c>
      <c r="D18" s="60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</row>
    <row r="19" spans="1:38" s="14" customFormat="1">
      <c r="A19" s="114" t="s">
        <v>101</v>
      </c>
      <c r="B19" s="114"/>
      <c r="C19" s="34">
        <v>0</v>
      </c>
      <c r="D19" s="34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3</v>
      </c>
      <c r="R19" s="37">
        <v>3</v>
      </c>
      <c r="S19" s="37">
        <v>0</v>
      </c>
      <c r="T19" s="37">
        <v>0</v>
      </c>
      <c r="U19" s="37">
        <v>17</v>
      </c>
      <c r="V19" s="37">
        <v>12</v>
      </c>
      <c r="W19" s="37">
        <v>1</v>
      </c>
      <c r="X19" s="37">
        <v>4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61">
        <f t="shared" si="0"/>
        <v>21</v>
      </c>
      <c r="AF19" s="61">
        <f t="shared" si="1"/>
        <v>19</v>
      </c>
      <c r="AG19" s="61">
        <f t="shared" si="2"/>
        <v>40</v>
      </c>
    </row>
    <row r="20" spans="1:38" s="14" customFormat="1">
      <c r="A20" s="114" t="s">
        <v>122</v>
      </c>
      <c r="B20" s="114"/>
      <c r="C20" s="60">
        <v>0</v>
      </c>
      <c r="D20" s="60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</row>
    <row r="21" spans="1:38" s="14" customFormat="1">
      <c r="A21" s="114" t="s">
        <v>102</v>
      </c>
      <c r="B21" s="114"/>
      <c r="C21" s="34">
        <v>0</v>
      </c>
      <c r="D21" s="34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37</v>
      </c>
      <c r="R21" s="37">
        <v>31</v>
      </c>
      <c r="S21" s="37">
        <v>0</v>
      </c>
      <c r="T21" s="37">
        <v>0</v>
      </c>
      <c r="U21" s="37">
        <v>4</v>
      </c>
      <c r="V21" s="37">
        <v>3</v>
      </c>
      <c r="W21" s="37">
        <v>7</v>
      </c>
      <c r="X21" s="37">
        <v>2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61">
        <f t="shared" si="0"/>
        <v>48</v>
      </c>
      <c r="AF21" s="61">
        <f t="shared" si="1"/>
        <v>36</v>
      </c>
      <c r="AG21" s="61">
        <f t="shared" si="2"/>
        <v>84</v>
      </c>
    </row>
    <row r="22" spans="1:38" s="14" customFormat="1">
      <c r="A22" s="114" t="s">
        <v>176</v>
      </c>
      <c r="B22" s="114"/>
      <c r="C22" s="60">
        <v>0</v>
      </c>
      <c r="D22" s="60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</row>
    <row r="23" spans="1:38" s="14" customFormat="1" ht="26.25" customHeight="1">
      <c r="A23" s="111" t="s">
        <v>123</v>
      </c>
      <c r="B23" s="34" t="s">
        <v>23</v>
      </c>
      <c r="C23" s="34">
        <v>0</v>
      </c>
      <c r="D23" s="34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130</v>
      </c>
      <c r="R23" s="37">
        <v>203</v>
      </c>
      <c r="S23" s="37">
        <v>0</v>
      </c>
      <c r="T23" s="37">
        <v>0</v>
      </c>
      <c r="U23" s="37">
        <v>13</v>
      </c>
      <c r="V23" s="37">
        <v>16</v>
      </c>
      <c r="W23" s="37">
        <v>21</v>
      </c>
      <c r="X23" s="37">
        <v>20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61">
        <f t="shared" si="0"/>
        <v>164</v>
      </c>
      <c r="AF23" s="61">
        <f t="shared" si="1"/>
        <v>239</v>
      </c>
      <c r="AG23" s="61">
        <f t="shared" si="2"/>
        <v>403</v>
      </c>
    </row>
    <row r="24" spans="1:38" s="14" customFormat="1" ht="26.25" customHeight="1">
      <c r="A24" s="111"/>
      <c r="B24" s="34" t="s">
        <v>103</v>
      </c>
      <c r="C24" s="34">
        <v>1</v>
      </c>
      <c r="D24" s="34">
        <v>2</v>
      </c>
      <c r="E24" s="37">
        <v>0</v>
      </c>
      <c r="F24" s="37">
        <v>0</v>
      </c>
      <c r="G24" s="37">
        <v>0</v>
      </c>
      <c r="H24" s="37">
        <v>2</v>
      </c>
      <c r="I24" s="37">
        <v>2</v>
      </c>
      <c r="J24" s="37">
        <v>3</v>
      </c>
      <c r="K24" s="37">
        <v>2</v>
      </c>
      <c r="L24" s="37">
        <v>3</v>
      </c>
      <c r="M24" s="37">
        <v>4</v>
      </c>
      <c r="N24" s="37">
        <v>3</v>
      </c>
      <c r="O24" s="37">
        <v>3</v>
      </c>
      <c r="P24" s="37">
        <v>2</v>
      </c>
      <c r="Q24" s="37">
        <v>117</v>
      </c>
      <c r="R24" s="37">
        <v>174</v>
      </c>
      <c r="S24" s="37">
        <v>0</v>
      </c>
      <c r="T24" s="37">
        <v>0</v>
      </c>
      <c r="U24" s="37">
        <v>9</v>
      </c>
      <c r="V24" s="37">
        <v>8</v>
      </c>
      <c r="W24" s="37">
        <v>14</v>
      </c>
      <c r="X24" s="37">
        <v>16</v>
      </c>
      <c r="Y24" s="37">
        <v>0</v>
      </c>
      <c r="Z24" s="37">
        <v>0</v>
      </c>
      <c r="AA24" s="37">
        <v>3</v>
      </c>
      <c r="AB24" s="37">
        <v>3</v>
      </c>
      <c r="AC24" s="37">
        <v>3</v>
      </c>
      <c r="AD24" s="37">
        <v>2</v>
      </c>
      <c r="AE24" s="61">
        <f t="shared" si="0"/>
        <v>158</v>
      </c>
      <c r="AF24" s="61">
        <f t="shared" si="1"/>
        <v>218</v>
      </c>
      <c r="AG24" s="61">
        <f t="shared" si="2"/>
        <v>376</v>
      </c>
      <c r="AH24" s="17"/>
      <c r="AI24" s="17"/>
      <c r="AJ24" s="17"/>
      <c r="AK24" s="17"/>
      <c r="AL24" s="17"/>
    </row>
    <row r="25" spans="1:38" s="14" customFormat="1" ht="26.25" customHeight="1">
      <c r="A25" s="111"/>
      <c r="B25" s="34" t="s">
        <v>58</v>
      </c>
      <c r="C25" s="34">
        <v>0</v>
      </c>
      <c r="D25" s="34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24</v>
      </c>
      <c r="R25" s="37">
        <v>56</v>
      </c>
      <c r="S25" s="37">
        <v>0</v>
      </c>
      <c r="T25" s="37">
        <v>0</v>
      </c>
      <c r="U25" s="37">
        <v>6</v>
      </c>
      <c r="V25" s="37">
        <v>9</v>
      </c>
      <c r="W25" s="37">
        <v>4</v>
      </c>
      <c r="X25" s="37">
        <v>3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61">
        <f t="shared" si="0"/>
        <v>34</v>
      </c>
      <c r="AF25" s="61">
        <f t="shared" si="1"/>
        <v>68</v>
      </c>
      <c r="AG25" s="61">
        <f t="shared" si="2"/>
        <v>102</v>
      </c>
      <c r="AH25" s="17"/>
      <c r="AI25" s="17"/>
      <c r="AJ25" s="17"/>
      <c r="AK25" s="17"/>
      <c r="AL25" s="17"/>
    </row>
    <row r="26" spans="1:38" s="14" customFormat="1" ht="26.25" customHeight="1">
      <c r="A26" s="111"/>
      <c r="B26" s="34" t="s">
        <v>104</v>
      </c>
      <c r="C26" s="34">
        <v>2</v>
      </c>
      <c r="D26" s="34">
        <v>2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104</v>
      </c>
      <c r="R26" s="37">
        <v>36</v>
      </c>
      <c r="S26" s="37">
        <v>2</v>
      </c>
      <c r="T26" s="37">
        <v>1</v>
      </c>
      <c r="U26" s="37">
        <v>14</v>
      </c>
      <c r="V26" s="37">
        <v>8</v>
      </c>
      <c r="W26" s="37">
        <v>8</v>
      </c>
      <c r="X26" s="37">
        <v>7</v>
      </c>
      <c r="Y26" s="37">
        <v>0</v>
      </c>
      <c r="Z26" s="37">
        <v>0</v>
      </c>
      <c r="AA26" s="37">
        <v>0</v>
      </c>
      <c r="AB26" s="37">
        <v>2</v>
      </c>
      <c r="AC26" s="37">
        <v>2</v>
      </c>
      <c r="AD26" s="37">
        <v>0</v>
      </c>
      <c r="AE26" s="61">
        <f t="shared" si="0"/>
        <v>132</v>
      </c>
      <c r="AF26" s="61">
        <f t="shared" si="1"/>
        <v>56</v>
      </c>
      <c r="AG26" s="61">
        <f t="shared" si="2"/>
        <v>188</v>
      </c>
      <c r="AH26" s="17"/>
      <c r="AI26" s="17"/>
      <c r="AJ26" s="17"/>
      <c r="AK26" s="17"/>
      <c r="AL26" s="17"/>
    </row>
    <row r="27" spans="1:38" s="14" customFormat="1" ht="26.25" customHeight="1">
      <c r="A27" s="111"/>
      <c r="B27" s="36" t="s">
        <v>46</v>
      </c>
      <c r="C27" s="44">
        <f>C26+C25+C24+C23</f>
        <v>3</v>
      </c>
      <c r="D27" s="55">
        <f t="shared" ref="D27:AD27" si="5">D26+D25+D24+D23</f>
        <v>4</v>
      </c>
      <c r="E27" s="55">
        <f t="shared" si="5"/>
        <v>0</v>
      </c>
      <c r="F27" s="55">
        <f t="shared" si="5"/>
        <v>0</v>
      </c>
      <c r="G27" s="55">
        <f t="shared" si="5"/>
        <v>0</v>
      </c>
      <c r="H27" s="55">
        <f t="shared" si="5"/>
        <v>2</v>
      </c>
      <c r="I27" s="55">
        <f t="shared" si="5"/>
        <v>2</v>
      </c>
      <c r="J27" s="55">
        <f t="shared" si="5"/>
        <v>3</v>
      </c>
      <c r="K27" s="55">
        <f t="shared" si="5"/>
        <v>2</v>
      </c>
      <c r="L27" s="55">
        <f t="shared" si="5"/>
        <v>3</v>
      </c>
      <c r="M27" s="55">
        <f t="shared" si="5"/>
        <v>4</v>
      </c>
      <c r="N27" s="55">
        <f t="shared" si="5"/>
        <v>3</v>
      </c>
      <c r="O27" s="55">
        <f t="shared" si="5"/>
        <v>3</v>
      </c>
      <c r="P27" s="55">
        <f t="shared" si="5"/>
        <v>2</v>
      </c>
      <c r="Q27" s="55">
        <f t="shared" si="5"/>
        <v>375</v>
      </c>
      <c r="R27" s="55">
        <f t="shared" si="5"/>
        <v>469</v>
      </c>
      <c r="S27" s="55">
        <f t="shared" si="5"/>
        <v>2</v>
      </c>
      <c r="T27" s="55">
        <f t="shared" si="5"/>
        <v>1</v>
      </c>
      <c r="U27" s="55">
        <f t="shared" si="5"/>
        <v>42</v>
      </c>
      <c r="V27" s="55">
        <f t="shared" si="5"/>
        <v>41</v>
      </c>
      <c r="W27" s="55">
        <f t="shared" si="5"/>
        <v>47</v>
      </c>
      <c r="X27" s="55">
        <f t="shared" si="5"/>
        <v>46</v>
      </c>
      <c r="Y27" s="55">
        <f t="shared" si="5"/>
        <v>0</v>
      </c>
      <c r="Z27" s="55">
        <f t="shared" si="5"/>
        <v>0</v>
      </c>
      <c r="AA27" s="55">
        <f t="shared" si="5"/>
        <v>3</v>
      </c>
      <c r="AB27" s="55">
        <f t="shared" si="5"/>
        <v>5</v>
      </c>
      <c r="AC27" s="55">
        <f t="shared" si="5"/>
        <v>5</v>
      </c>
      <c r="AD27" s="55">
        <f t="shared" si="5"/>
        <v>2</v>
      </c>
      <c r="AE27" s="61">
        <f t="shared" si="0"/>
        <v>488</v>
      </c>
      <c r="AF27" s="61">
        <f t="shared" si="1"/>
        <v>581</v>
      </c>
      <c r="AG27" s="61">
        <f t="shared" si="2"/>
        <v>1069</v>
      </c>
      <c r="AH27" s="17"/>
      <c r="AI27" s="17"/>
      <c r="AJ27" s="17"/>
      <c r="AK27" s="17"/>
      <c r="AL27" s="17"/>
    </row>
    <row r="28" spans="1:38" s="14" customFormat="1" ht="26.25" customHeight="1">
      <c r="A28" s="66" t="s">
        <v>105</v>
      </c>
      <c r="B28" s="34" t="s">
        <v>124</v>
      </c>
      <c r="C28" s="34">
        <v>1</v>
      </c>
      <c r="D28" s="34">
        <v>1</v>
      </c>
      <c r="E28" s="37">
        <v>3</v>
      </c>
      <c r="F28" s="37">
        <v>2</v>
      </c>
      <c r="G28" s="37">
        <v>4</v>
      </c>
      <c r="H28" s="37">
        <v>2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11</v>
      </c>
      <c r="R28" s="37">
        <v>21</v>
      </c>
      <c r="S28" s="37">
        <v>0</v>
      </c>
      <c r="T28" s="37">
        <v>0</v>
      </c>
      <c r="U28" s="37">
        <v>173</v>
      </c>
      <c r="V28" s="37">
        <v>210</v>
      </c>
      <c r="W28" s="37">
        <v>9</v>
      </c>
      <c r="X28" s="37">
        <v>11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61">
        <f t="shared" si="0"/>
        <v>201</v>
      </c>
      <c r="AF28" s="61">
        <f t="shared" si="1"/>
        <v>247</v>
      </c>
      <c r="AG28" s="61">
        <f t="shared" si="2"/>
        <v>448</v>
      </c>
      <c r="AH28" s="17"/>
      <c r="AI28" s="17"/>
      <c r="AJ28" s="17"/>
      <c r="AK28" s="17"/>
      <c r="AL28" s="17"/>
    </row>
    <row r="29" spans="1:38" s="14" customFormat="1" ht="26.25" customHeight="1">
      <c r="A29" s="66" t="s">
        <v>106</v>
      </c>
      <c r="B29" s="34" t="s">
        <v>124</v>
      </c>
      <c r="C29" s="34">
        <v>2</v>
      </c>
      <c r="D29" s="34">
        <v>0</v>
      </c>
      <c r="E29" s="37">
        <v>0</v>
      </c>
      <c r="F29" s="37">
        <v>0</v>
      </c>
      <c r="G29" s="37">
        <v>0</v>
      </c>
      <c r="H29" s="37">
        <v>3</v>
      </c>
      <c r="I29" s="37">
        <v>2</v>
      </c>
      <c r="J29" s="37">
        <v>2</v>
      </c>
      <c r="K29" s="37">
        <v>2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14</v>
      </c>
      <c r="R29" s="37">
        <v>13</v>
      </c>
      <c r="S29" s="37">
        <v>2</v>
      </c>
      <c r="T29" s="37">
        <v>0</v>
      </c>
      <c r="U29" s="37">
        <v>19</v>
      </c>
      <c r="V29" s="37">
        <v>27</v>
      </c>
      <c r="W29" s="37">
        <v>127</v>
      </c>
      <c r="X29" s="37">
        <v>137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61">
        <f t="shared" si="0"/>
        <v>168</v>
      </c>
      <c r="AF29" s="61">
        <f t="shared" si="1"/>
        <v>182</v>
      </c>
      <c r="AG29" s="61">
        <f t="shared" si="2"/>
        <v>350</v>
      </c>
      <c r="AH29" s="17"/>
      <c r="AI29" s="17"/>
      <c r="AJ29" s="17"/>
      <c r="AK29" s="17"/>
      <c r="AL29" s="17"/>
    </row>
    <row r="30" spans="1:38" s="14" customFormat="1" ht="26.25" customHeight="1">
      <c r="A30" s="111" t="s">
        <v>125</v>
      </c>
      <c r="B30" s="34" t="s">
        <v>108</v>
      </c>
      <c r="C30" s="34">
        <v>2</v>
      </c>
      <c r="D30" s="34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44</v>
      </c>
      <c r="R30" s="37">
        <v>19</v>
      </c>
      <c r="S30" s="37">
        <v>0</v>
      </c>
      <c r="T30" s="37">
        <v>0</v>
      </c>
      <c r="U30" s="37">
        <v>4</v>
      </c>
      <c r="V30" s="37">
        <v>2</v>
      </c>
      <c r="W30" s="37">
        <v>9</v>
      </c>
      <c r="X30" s="37">
        <v>2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61">
        <f t="shared" si="0"/>
        <v>59</v>
      </c>
      <c r="AF30" s="61">
        <f t="shared" si="1"/>
        <v>23</v>
      </c>
      <c r="AG30" s="61">
        <f t="shared" si="2"/>
        <v>82</v>
      </c>
    </row>
    <row r="31" spans="1:38" s="14" customFormat="1" ht="26.25" customHeight="1">
      <c r="A31" s="111"/>
      <c r="B31" s="34" t="s">
        <v>107</v>
      </c>
      <c r="C31" s="34">
        <v>0</v>
      </c>
      <c r="D31" s="34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31</v>
      </c>
      <c r="R31" s="37">
        <v>39</v>
      </c>
      <c r="S31" s="37">
        <v>0</v>
      </c>
      <c r="T31" s="37">
        <v>0</v>
      </c>
      <c r="U31" s="37">
        <v>0</v>
      </c>
      <c r="V31" s="37">
        <v>2</v>
      </c>
      <c r="W31" s="37">
        <v>3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61">
        <f t="shared" si="0"/>
        <v>34</v>
      </c>
      <c r="AF31" s="61">
        <f t="shared" si="1"/>
        <v>41</v>
      </c>
      <c r="AG31" s="61">
        <f t="shared" si="2"/>
        <v>75</v>
      </c>
    </row>
    <row r="32" spans="1:38" s="14" customFormat="1" ht="26.25" customHeight="1">
      <c r="A32" s="111"/>
      <c r="B32" s="34" t="s">
        <v>109</v>
      </c>
      <c r="C32" s="34">
        <v>2</v>
      </c>
      <c r="D32" s="34">
        <v>2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2</v>
      </c>
      <c r="M32" s="37">
        <v>1</v>
      </c>
      <c r="N32" s="37">
        <v>0</v>
      </c>
      <c r="O32" s="37">
        <v>0</v>
      </c>
      <c r="P32" s="37">
        <v>0</v>
      </c>
      <c r="Q32" s="37">
        <v>61</v>
      </c>
      <c r="R32" s="37">
        <v>15</v>
      </c>
      <c r="S32" s="37">
        <v>0</v>
      </c>
      <c r="T32" s="37">
        <v>0</v>
      </c>
      <c r="U32" s="37">
        <v>3</v>
      </c>
      <c r="V32" s="37">
        <v>3</v>
      </c>
      <c r="W32" s="37">
        <v>2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61">
        <f t="shared" si="0"/>
        <v>69</v>
      </c>
      <c r="AF32" s="61">
        <f t="shared" si="1"/>
        <v>22</v>
      </c>
      <c r="AG32" s="61">
        <f t="shared" si="2"/>
        <v>91</v>
      </c>
    </row>
    <row r="33" spans="1:38" s="14" customFormat="1" ht="26.25" customHeight="1">
      <c r="A33" s="111"/>
      <c r="B33" s="34" t="s">
        <v>126</v>
      </c>
      <c r="C33" s="34">
        <v>0</v>
      </c>
      <c r="D33" s="34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11</v>
      </c>
      <c r="R33" s="37">
        <v>9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61">
        <f t="shared" si="0"/>
        <v>11</v>
      </c>
      <c r="AF33" s="61">
        <f t="shared" si="1"/>
        <v>9</v>
      </c>
      <c r="AG33" s="61">
        <f t="shared" si="2"/>
        <v>20</v>
      </c>
    </row>
    <row r="34" spans="1:38" s="14" customFormat="1" ht="26.25" customHeight="1">
      <c r="A34" s="111"/>
      <c r="B34" s="36" t="s">
        <v>26</v>
      </c>
      <c r="C34" s="44">
        <f>C33+C32+C31+C30</f>
        <v>4</v>
      </c>
      <c r="D34" s="55">
        <f t="shared" ref="D34:AD34" si="6">D33+D32+D31+D30</f>
        <v>2</v>
      </c>
      <c r="E34" s="55">
        <f t="shared" si="6"/>
        <v>0</v>
      </c>
      <c r="F34" s="55">
        <f t="shared" si="6"/>
        <v>0</v>
      </c>
      <c r="G34" s="55">
        <f t="shared" si="6"/>
        <v>0</v>
      </c>
      <c r="H34" s="55">
        <f t="shared" si="6"/>
        <v>0</v>
      </c>
      <c r="I34" s="55">
        <f t="shared" si="6"/>
        <v>0</v>
      </c>
      <c r="J34" s="55">
        <f t="shared" si="6"/>
        <v>0</v>
      </c>
      <c r="K34" s="55">
        <f t="shared" si="6"/>
        <v>0</v>
      </c>
      <c r="L34" s="55">
        <f t="shared" si="6"/>
        <v>2</v>
      </c>
      <c r="M34" s="55">
        <f t="shared" si="6"/>
        <v>1</v>
      </c>
      <c r="N34" s="55">
        <f t="shared" si="6"/>
        <v>0</v>
      </c>
      <c r="O34" s="55">
        <f t="shared" si="6"/>
        <v>0</v>
      </c>
      <c r="P34" s="55">
        <f t="shared" si="6"/>
        <v>0</v>
      </c>
      <c r="Q34" s="55">
        <f t="shared" si="6"/>
        <v>147</v>
      </c>
      <c r="R34" s="55">
        <f t="shared" si="6"/>
        <v>82</v>
      </c>
      <c r="S34" s="55">
        <f t="shared" si="6"/>
        <v>0</v>
      </c>
      <c r="T34" s="55">
        <f t="shared" si="6"/>
        <v>0</v>
      </c>
      <c r="U34" s="55">
        <f t="shared" si="6"/>
        <v>7</v>
      </c>
      <c r="V34" s="55">
        <f t="shared" si="6"/>
        <v>7</v>
      </c>
      <c r="W34" s="55">
        <f t="shared" si="6"/>
        <v>14</v>
      </c>
      <c r="X34" s="55">
        <f t="shared" si="6"/>
        <v>2</v>
      </c>
      <c r="Y34" s="55">
        <f t="shared" si="6"/>
        <v>0</v>
      </c>
      <c r="Z34" s="55">
        <f t="shared" si="6"/>
        <v>0</v>
      </c>
      <c r="AA34" s="55">
        <f t="shared" si="6"/>
        <v>0</v>
      </c>
      <c r="AB34" s="55">
        <f t="shared" si="6"/>
        <v>0</v>
      </c>
      <c r="AC34" s="55">
        <f t="shared" si="6"/>
        <v>0</v>
      </c>
      <c r="AD34" s="55">
        <f t="shared" si="6"/>
        <v>0</v>
      </c>
      <c r="AE34" s="61">
        <f t="shared" si="0"/>
        <v>173</v>
      </c>
      <c r="AF34" s="61">
        <f t="shared" si="1"/>
        <v>95</v>
      </c>
      <c r="AG34" s="61">
        <f t="shared" si="2"/>
        <v>268</v>
      </c>
    </row>
    <row r="35" spans="1:38" s="14" customFormat="1">
      <c r="A35" s="114" t="s">
        <v>127</v>
      </c>
      <c r="B35" s="114"/>
      <c r="C35" s="60">
        <v>0</v>
      </c>
      <c r="D35" s="60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59">
        <v>0</v>
      </c>
      <c r="AE35" s="61">
        <f t="shared" si="0"/>
        <v>0</v>
      </c>
      <c r="AF35" s="61">
        <f t="shared" si="1"/>
        <v>0</v>
      </c>
      <c r="AG35" s="61">
        <f t="shared" si="2"/>
        <v>0</v>
      </c>
    </row>
    <row r="36" spans="1:38" s="14" customFormat="1" ht="26.25" customHeight="1">
      <c r="A36" s="111" t="s">
        <v>111</v>
      </c>
      <c r="B36" s="34" t="s">
        <v>126</v>
      </c>
      <c r="C36" s="34">
        <v>0</v>
      </c>
      <c r="D36" s="34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9</v>
      </c>
      <c r="X36" s="37">
        <v>11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61">
        <f t="shared" si="0"/>
        <v>9</v>
      </c>
      <c r="AF36" s="61">
        <f t="shared" si="1"/>
        <v>11</v>
      </c>
      <c r="AG36" s="61">
        <f t="shared" si="2"/>
        <v>20</v>
      </c>
    </row>
    <row r="37" spans="1:38" s="14" customFormat="1" ht="26.25" customHeight="1">
      <c r="A37" s="111"/>
      <c r="B37" s="34" t="s">
        <v>107</v>
      </c>
      <c r="C37" s="34">
        <v>0</v>
      </c>
      <c r="D37" s="34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12</v>
      </c>
      <c r="X37" s="37">
        <v>8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61">
        <f t="shared" si="0"/>
        <v>12</v>
      </c>
      <c r="AF37" s="61">
        <f t="shared" si="1"/>
        <v>8</v>
      </c>
      <c r="AG37" s="61">
        <f t="shared" si="2"/>
        <v>20</v>
      </c>
    </row>
    <row r="38" spans="1:38" s="14" customFormat="1" ht="26.25" customHeight="1">
      <c r="A38" s="111"/>
      <c r="B38" s="34" t="s">
        <v>109</v>
      </c>
      <c r="C38" s="34">
        <v>0</v>
      </c>
      <c r="D38" s="34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8</v>
      </c>
      <c r="R38" s="37">
        <v>6</v>
      </c>
      <c r="S38" s="37">
        <v>0</v>
      </c>
      <c r="T38" s="37">
        <v>0</v>
      </c>
      <c r="U38" s="37">
        <v>3</v>
      </c>
      <c r="V38" s="37">
        <v>6</v>
      </c>
      <c r="W38" s="37">
        <v>37</v>
      </c>
      <c r="X38" s="37">
        <v>25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61">
        <f t="shared" si="0"/>
        <v>48</v>
      </c>
      <c r="AF38" s="61">
        <f t="shared" si="1"/>
        <v>37</v>
      </c>
      <c r="AG38" s="61">
        <f t="shared" si="2"/>
        <v>85</v>
      </c>
    </row>
    <row r="39" spans="1:38" s="14" customFormat="1" ht="26.25" customHeight="1">
      <c r="A39" s="111"/>
      <c r="B39" s="36" t="s">
        <v>59</v>
      </c>
      <c r="C39" s="44">
        <f>C38+C37+C36</f>
        <v>0</v>
      </c>
      <c r="D39" s="55">
        <f t="shared" ref="D39:AD39" si="7">D38+D37+D36</f>
        <v>0</v>
      </c>
      <c r="E39" s="55">
        <f t="shared" si="7"/>
        <v>0</v>
      </c>
      <c r="F39" s="55">
        <f t="shared" si="7"/>
        <v>0</v>
      </c>
      <c r="G39" s="55">
        <f t="shared" si="7"/>
        <v>0</v>
      </c>
      <c r="H39" s="55">
        <f t="shared" si="7"/>
        <v>0</v>
      </c>
      <c r="I39" s="55">
        <f t="shared" si="7"/>
        <v>0</v>
      </c>
      <c r="J39" s="55">
        <f t="shared" si="7"/>
        <v>0</v>
      </c>
      <c r="K39" s="55">
        <f t="shared" si="7"/>
        <v>0</v>
      </c>
      <c r="L39" s="55">
        <f t="shared" si="7"/>
        <v>0</v>
      </c>
      <c r="M39" s="55">
        <f t="shared" si="7"/>
        <v>0</v>
      </c>
      <c r="N39" s="55">
        <f t="shared" si="7"/>
        <v>0</v>
      </c>
      <c r="O39" s="55">
        <f t="shared" si="7"/>
        <v>0</v>
      </c>
      <c r="P39" s="55">
        <f t="shared" si="7"/>
        <v>0</v>
      </c>
      <c r="Q39" s="55">
        <f t="shared" si="7"/>
        <v>8</v>
      </c>
      <c r="R39" s="55">
        <f t="shared" si="7"/>
        <v>6</v>
      </c>
      <c r="S39" s="55">
        <f t="shared" si="7"/>
        <v>0</v>
      </c>
      <c r="T39" s="55">
        <f t="shared" si="7"/>
        <v>0</v>
      </c>
      <c r="U39" s="55">
        <f t="shared" si="7"/>
        <v>3</v>
      </c>
      <c r="V39" s="55">
        <f t="shared" si="7"/>
        <v>6</v>
      </c>
      <c r="W39" s="55">
        <f t="shared" si="7"/>
        <v>58</v>
      </c>
      <c r="X39" s="55">
        <f t="shared" si="7"/>
        <v>44</v>
      </c>
      <c r="Y39" s="55">
        <f t="shared" si="7"/>
        <v>0</v>
      </c>
      <c r="Z39" s="55">
        <f t="shared" si="7"/>
        <v>0</v>
      </c>
      <c r="AA39" s="55">
        <f t="shared" si="7"/>
        <v>0</v>
      </c>
      <c r="AB39" s="55">
        <f t="shared" si="7"/>
        <v>0</v>
      </c>
      <c r="AC39" s="55">
        <f t="shared" si="7"/>
        <v>0</v>
      </c>
      <c r="AD39" s="55">
        <f t="shared" si="7"/>
        <v>0</v>
      </c>
      <c r="AE39" s="61">
        <f t="shared" si="0"/>
        <v>69</v>
      </c>
      <c r="AF39" s="61">
        <f t="shared" si="1"/>
        <v>56</v>
      </c>
      <c r="AG39" s="61">
        <f t="shared" si="2"/>
        <v>125</v>
      </c>
    </row>
    <row r="40" spans="1:38" s="14" customFormat="1">
      <c r="A40" s="115" t="s">
        <v>112</v>
      </c>
      <c r="B40" s="115"/>
      <c r="C40" s="34">
        <v>2</v>
      </c>
      <c r="D40" s="34">
        <v>2</v>
      </c>
      <c r="E40" s="37">
        <v>0</v>
      </c>
      <c r="F40" s="37">
        <v>0</v>
      </c>
      <c r="G40" s="37">
        <v>3</v>
      </c>
      <c r="H40" s="37">
        <v>2</v>
      </c>
      <c r="I40" s="37">
        <v>0</v>
      </c>
      <c r="J40" s="37">
        <v>0</v>
      </c>
      <c r="K40" s="37">
        <v>0</v>
      </c>
      <c r="L40" s="37">
        <v>2</v>
      </c>
      <c r="M40" s="37">
        <v>0</v>
      </c>
      <c r="N40" s="37">
        <v>2</v>
      </c>
      <c r="O40" s="37">
        <v>2</v>
      </c>
      <c r="P40" s="37">
        <v>0</v>
      </c>
      <c r="Q40" s="37">
        <v>125</v>
      </c>
      <c r="R40" s="37">
        <v>43</v>
      </c>
      <c r="S40" s="37">
        <v>0</v>
      </c>
      <c r="T40" s="37">
        <v>0</v>
      </c>
      <c r="U40" s="37">
        <v>9</v>
      </c>
      <c r="V40" s="37">
        <v>6</v>
      </c>
      <c r="W40" s="37">
        <v>18</v>
      </c>
      <c r="X40" s="37">
        <v>18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61">
        <f t="shared" si="0"/>
        <v>159</v>
      </c>
      <c r="AF40" s="61">
        <f t="shared" si="1"/>
        <v>75</v>
      </c>
      <c r="AG40" s="61">
        <f t="shared" si="2"/>
        <v>234</v>
      </c>
    </row>
    <row r="41" spans="1:38" s="14" customFormat="1">
      <c r="A41" s="115" t="s">
        <v>113</v>
      </c>
      <c r="B41" s="115"/>
      <c r="C41" s="18">
        <v>2</v>
      </c>
      <c r="D41" s="18">
        <v>2</v>
      </c>
      <c r="E41" s="37">
        <v>0</v>
      </c>
      <c r="F41" s="37">
        <v>0</v>
      </c>
      <c r="G41" s="37">
        <v>3</v>
      </c>
      <c r="H41" s="37">
        <v>2</v>
      </c>
      <c r="I41" s="37">
        <v>3</v>
      </c>
      <c r="J41" s="37">
        <v>2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11</v>
      </c>
      <c r="R41" s="37">
        <v>9</v>
      </c>
      <c r="S41" s="37">
        <v>0</v>
      </c>
      <c r="T41" s="37">
        <v>0</v>
      </c>
      <c r="U41" s="37">
        <v>99</v>
      </c>
      <c r="V41" s="37">
        <v>44</v>
      </c>
      <c r="W41" s="37">
        <v>9</v>
      </c>
      <c r="X41" s="37">
        <v>8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61">
        <f t="shared" si="0"/>
        <v>127</v>
      </c>
      <c r="AF41" s="61">
        <f t="shared" si="1"/>
        <v>67</v>
      </c>
      <c r="AG41" s="61">
        <f t="shared" si="2"/>
        <v>194</v>
      </c>
    </row>
    <row r="42" spans="1:38" s="14" customFormat="1" ht="26.25" customHeight="1">
      <c r="A42" s="111" t="s">
        <v>114</v>
      </c>
      <c r="B42" s="34" t="s">
        <v>39</v>
      </c>
      <c r="C42" s="9">
        <v>2</v>
      </c>
      <c r="D42" s="9">
        <v>2</v>
      </c>
      <c r="E42" s="37">
        <v>4</v>
      </c>
      <c r="F42" s="37">
        <v>2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48</v>
      </c>
      <c r="R42" s="37">
        <v>170</v>
      </c>
      <c r="S42" s="37">
        <v>0</v>
      </c>
      <c r="T42" s="37">
        <v>0</v>
      </c>
      <c r="U42" s="37">
        <v>9</v>
      </c>
      <c r="V42" s="37">
        <v>11</v>
      </c>
      <c r="W42" s="37">
        <v>8</v>
      </c>
      <c r="X42" s="37">
        <v>21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61">
        <f t="shared" si="0"/>
        <v>71</v>
      </c>
      <c r="AF42" s="61">
        <f t="shared" si="1"/>
        <v>206</v>
      </c>
      <c r="AG42" s="61">
        <f t="shared" si="2"/>
        <v>277</v>
      </c>
    </row>
    <row r="43" spans="1:38" s="14" customFormat="1" ht="26.25" customHeight="1">
      <c r="A43" s="111"/>
      <c r="B43" s="34" t="s">
        <v>128</v>
      </c>
      <c r="C43" s="9">
        <v>0</v>
      </c>
      <c r="D43" s="9">
        <v>2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136</v>
      </c>
      <c r="S43" s="37">
        <v>0</v>
      </c>
      <c r="T43" s="37">
        <v>0</v>
      </c>
      <c r="U43" s="37">
        <v>0</v>
      </c>
      <c r="V43" s="37">
        <v>29</v>
      </c>
      <c r="W43" s="37">
        <v>0</v>
      </c>
      <c r="X43" s="37">
        <v>36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61">
        <f t="shared" si="0"/>
        <v>0</v>
      </c>
      <c r="AF43" s="61">
        <f t="shared" si="1"/>
        <v>203</v>
      </c>
      <c r="AG43" s="61">
        <f t="shared" si="2"/>
        <v>203</v>
      </c>
    </row>
    <row r="44" spans="1:38" s="14" customFormat="1" ht="26.25" customHeight="1">
      <c r="A44" s="111"/>
      <c r="B44" s="36" t="s">
        <v>0</v>
      </c>
      <c r="C44" s="44">
        <f>C43+C42</f>
        <v>2</v>
      </c>
      <c r="D44" s="55">
        <f t="shared" ref="D44:AD44" si="8">D43+D42</f>
        <v>4</v>
      </c>
      <c r="E44" s="55">
        <f t="shared" si="8"/>
        <v>4</v>
      </c>
      <c r="F44" s="55">
        <f t="shared" si="8"/>
        <v>2</v>
      </c>
      <c r="G44" s="55">
        <f t="shared" si="8"/>
        <v>0</v>
      </c>
      <c r="H44" s="55">
        <f t="shared" si="8"/>
        <v>0</v>
      </c>
      <c r="I44" s="55">
        <f t="shared" si="8"/>
        <v>0</v>
      </c>
      <c r="J44" s="55">
        <f t="shared" si="8"/>
        <v>0</v>
      </c>
      <c r="K44" s="55">
        <f t="shared" si="8"/>
        <v>0</v>
      </c>
      <c r="L44" s="55">
        <f t="shared" si="8"/>
        <v>0</v>
      </c>
      <c r="M44" s="55">
        <f t="shared" si="8"/>
        <v>0</v>
      </c>
      <c r="N44" s="55">
        <f t="shared" si="8"/>
        <v>0</v>
      </c>
      <c r="O44" s="55">
        <f t="shared" si="8"/>
        <v>0</v>
      </c>
      <c r="P44" s="55">
        <f t="shared" si="8"/>
        <v>0</v>
      </c>
      <c r="Q44" s="55">
        <f t="shared" si="8"/>
        <v>48</v>
      </c>
      <c r="R44" s="55">
        <f t="shared" si="8"/>
        <v>306</v>
      </c>
      <c r="S44" s="55">
        <f t="shared" si="8"/>
        <v>0</v>
      </c>
      <c r="T44" s="55">
        <f t="shared" si="8"/>
        <v>0</v>
      </c>
      <c r="U44" s="55">
        <f t="shared" si="8"/>
        <v>9</v>
      </c>
      <c r="V44" s="55">
        <f t="shared" si="8"/>
        <v>40</v>
      </c>
      <c r="W44" s="55">
        <f t="shared" si="8"/>
        <v>8</v>
      </c>
      <c r="X44" s="55">
        <f t="shared" si="8"/>
        <v>57</v>
      </c>
      <c r="Y44" s="55">
        <f t="shared" si="8"/>
        <v>0</v>
      </c>
      <c r="Z44" s="55">
        <f t="shared" si="8"/>
        <v>0</v>
      </c>
      <c r="AA44" s="55">
        <f t="shared" si="8"/>
        <v>0</v>
      </c>
      <c r="AB44" s="55">
        <f t="shared" si="8"/>
        <v>0</v>
      </c>
      <c r="AC44" s="55">
        <f t="shared" si="8"/>
        <v>0</v>
      </c>
      <c r="AD44" s="55">
        <f t="shared" si="8"/>
        <v>0</v>
      </c>
      <c r="AE44" s="61">
        <f t="shared" si="0"/>
        <v>71</v>
      </c>
      <c r="AF44" s="61">
        <f t="shared" si="1"/>
        <v>409</v>
      </c>
      <c r="AG44" s="61">
        <f t="shared" si="2"/>
        <v>480</v>
      </c>
    </row>
    <row r="45" spans="1:38" s="14" customFormat="1" ht="26.25" customHeight="1">
      <c r="A45" s="111" t="s">
        <v>115</v>
      </c>
      <c r="B45" s="34" t="s">
        <v>39</v>
      </c>
      <c r="C45" s="9">
        <v>2</v>
      </c>
      <c r="D45" s="9">
        <v>2</v>
      </c>
      <c r="E45" s="37">
        <v>2</v>
      </c>
      <c r="F45" s="37">
        <v>3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19</v>
      </c>
      <c r="R45" s="37">
        <v>29</v>
      </c>
      <c r="S45" s="37">
        <v>0</v>
      </c>
      <c r="T45" s="37">
        <v>0</v>
      </c>
      <c r="U45" s="37">
        <v>11</v>
      </c>
      <c r="V45" s="37">
        <v>15</v>
      </c>
      <c r="W45" s="37">
        <v>64</v>
      </c>
      <c r="X45" s="37">
        <v>152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61">
        <f t="shared" si="0"/>
        <v>98</v>
      </c>
      <c r="AF45" s="61">
        <f t="shared" si="1"/>
        <v>201</v>
      </c>
      <c r="AG45" s="61">
        <f t="shared" si="2"/>
        <v>299</v>
      </c>
    </row>
    <row r="46" spans="1:38" s="14" customFormat="1" ht="26.25" customHeight="1">
      <c r="A46" s="111"/>
      <c r="B46" s="34" t="s">
        <v>129</v>
      </c>
      <c r="C46" s="9">
        <v>0</v>
      </c>
      <c r="D46" s="9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12</v>
      </c>
      <c r="S46" s="37">
        <v>0</v>
      </c>
      <c r="T46" s="37">
        <v>0</v>
      </c>
      <c r="U46" s="37">
        <v>0</v>
      </c>
      <c r="V46" s="37">
        <v>9</v>
      </c>
      <c r="W46" s="37">
        <v>0</v>
      </c>
      <c r="X46" s="37">
        <v>92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61">
        <f t="shared" si="0"/>
        <v>0</v>
      </c>
      <c r="AF46" s="61">
        <f t="shared" si="1"/>
        <v>113</v>
      </c>
      <c r="AG46" s="61">
        <f t="shared" si="2"/>
        <v>113</v>
      </c>
    </row>
    <row r="47" spans="1:38" s="14" customFormat="1" ht="26.25" customHeight="1">
      <c r="A47" s="111"/>
      <c r="B47" s="36" t="s">
        <v>98</v>
      </c>
      <c r="C47" s="44">
        <f>C46+C45</f>
        <v>2</v>
      </c>
      <c r="D47" s="55">
        <f t="shared" ref="D47:AD47" si="9">D46+D45</f>
        <v>2</v>
      </c>
      <c r="E47" s="55">
        <f t="shared" si="9"/>
        <v>2</v>
      </c>
      <c r="F47" s="55">
        <f t="shared" si="9"/>
        <v>3</v>
      </c>
      <c r="G47" s="55">
        <f t="shared" si="9"/>
        <v>0</v>
      </c>
      <c r="H47" s="55">
        <f t="shared" si="9"/>
        <v>0</v>
      </c>
      <c r="I47" s="55">
        <f t="shared" si="9"/>
        <v>0</v>
      </c>
      <c r="J47" s="55">
        <f t="shared" si="9"/>
        <v>0</v>
      </c>
      <c r="K47" s="55">
        <f t="shared" si="9"/>
        <v>0</v>
      </c>
      <c r="L47" s="55">
        <f t="shared" si="9"/>
        <v>0</v>
      </c>
      <c r="M47" s="55">
        <f t="shared" si="9"/>
        <v>0</v>
      </c>
      <c r="N47" s="55">
        <f t="shared" si="9"/>
        <v>0</v>
      </c>
      <c r="O47" s="55">
        <f t="shared" si="9"/>
        <v>0</v>
      </c>
      <c r="P47" s="55">
        <f t="shared" si="9"/>
        <v>0</v>
      </c>
      <c r="Q47" s="55">
        <f t="shared" si="9"/>
        <v>19</v>
      </c>
      <c r="R47" s="55">
        <f t="shared" si="9"/>
        <v>41</v>
      </c>
      <c r="S47" s="55">
        <f t="shared" si="9"/>
        <v>0</v>
      </c>
      <c r="T47" s="55">
        <f t="shared" si="9"/>
        <v>0</v>
      </c>
      <c r="U47" s="55">
        <f t="shared" si="9"/>
        <v>11</v>
      </c>
      <c r="V47" s="55">
        <f t="shared" si="9"/>
        <v>24</v>
      </c>
      <c r="W47" s="55">
        <f t="shared" si="9"/>
        <v>64</v>
      </c>
      <c r="X47" s="55">
        <f t="shared" si="9"/>
        <v>244</v>
      </c>
      <c r="Y47" s="55">
        <f t="shared" si="9"/>
        <v>0</v>
      </c>
      <c r="Z47" s="55">
        <f t="shared" si="9"/>
        <v>0</v>
      </c>
      <c r="AA47" s="55">
        <f t="shared" si="9"/>
        <v>0</v>
      </c>
      <c r="AB47" s="55">
        <f t="shared" si="9"/>
        <v>0</v>
      </c>
      <c r="AC47" s="55">
        <f t="shared" si="9"/>
        <v>0</v>
      </c>
      <c r="AD47" s="55">
        <f t="shared" si="9"/>
        <v>0</v>
      </c>
      <c r="AE47" s="61">
        <f t="shared" si="0"/>
        <v>98</v>
      </c>
      <c r="AF47" s="61">
        <f t="shared" si="1"/>
        <v>314</v>
      </c>
      <c r="AG47" s="61">
        <f t="shared" si="2"/>
        <v>412</v>
      </c>
    </row>
    <row r="48" spans="1:38" s="14" customFormat="1" ht="26.25" customHeight="1">
      <c r="A48" s="66" t="s">
        <v>116</v>
      </c>
      <c r="B48" s="34" t="s">
        <v>39</v>
      </c>
      <c r="C48" s="34">
        <v>2</v>
      </c>
      <c r="D48" s="34">
        <v>3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11</v>
      </c>
      <c r="R48" s="37">
        <v>17</v>
      </c>
      <c r="S48" s="37">
        <v>0</v>
      </c>
      <c r="T48" s="37">
        <v>0</v>
      </c>
      <c r="U48" s="37">
        <v>26</v>
      </c>
      <c r="V48" s="37">
        <v>117</v>
      </c>
      <c r="W48" s="37">
        <v>8</v>
      </c>
      <c r="X48" s="37">
        <v>24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61">
        <f t="shared" si="0"/>
        <v>47</v>
      </c>
      <c r="AF48" s="61">
        <f t="shared" si="1"/>
        <v>161</v>
      </c>
      <c r="AG48" s="61">
        <f t="shared" si="2"/>
        <v>208</v>
      </c>
      <c r="AI48" s="16"/>
      <c r="AJ48" s="16"/>
      <c r="AK48" s="16"/>
      <c r="AL48" s="16"/>
    </row>
    <row r="49" spans="1:38" s="14" customFormat="1" ht="26.25" customHeight="1">
      <c r="A49" s="123" t="s">
        <v>191</v>
      </c>
      <c r="B49" s="118"/>
      <c r="C49" s="60">
        <v>0</v>
      </c>
      <c r="D49" s="60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  <c r="U49" s="59">
        <v>0</v>
      </c>
      <c r="V49" s="59">
        <v>0</v>
      </c>
      <c r="W49" s="59">
        <v>0</v>
      </c>
      <c r="X49" s="59">
        <v>0</v>
      </c>
      <c r="Y49" s="59">
        <v>0</v>
      </c>
      <c r="Z49" s="59">
        <v>0</v>
      </c>
      <c r="AA49" s="59">
        <v>0</v>
      </c>
      <c r="AB49" s="59">
        <v>0</v>
      </c>
      <c r="AC49" s="59">
        <v>0</v>
      </c>
      <c r="AD49" s="59">
        <v>0</v>
      </c>
      <c r="AE49" s="61">
        <f t="shared" si="0"/>
        <v>0</v>
      </c>
      <c r="AF49" s="61">
        <f t="shared" si="1"/>
        <v>0</v>
      </c>
      <c r="AG49" s="61">
        <f t="shared" si="2"/>
        <v>0</v>
      </c>
      <c r="AI49" s="16"/>
      <c r="AJ49" s="16"/>
      <c r="AK49" s="16"/>
      <c r="AL49" s="16"/>
    </row>
    <row r="50" spans="1:38" s="14" customFormat="1">
      <c r="A50" s="115" t="s">
        <v>130</v>
      </c>
      <c r="B50" s="115"/>
      <c r="C50" s="60">
        <v>0</v>
      </c>
      <c r="D50" s="60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v>0</v>
      </c>
      <c r="Q50" s="59">
        <v>3</v>
      </c>
      <c r="R50" s="59">
        <v>5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59">
        <v>0</v>
      </c>
      <c r="Y50" s="59">
        <v>0</v>
      </c>
      <c r="Z50" s="59">
        <v>0</v>
      </c>
      <c r="AA50" s="59">
        <v>0</v>
      </c>
      <c r="AB50" s="59">
        <v>0</v>
      </c>
      <c r="AC50" s="59">
        <v>0</v>
      </c>
      <c r="AD50" s="59">
        <v>0</v>
      </c>
      <c r="AE50" s="61">
        <f t="shared" si="0"/>
        <v>3</v>
      </c>
      <c r="AF50" s="61">
        <f t="shared" si="1"/>
        <v>5</v>
      </c>
      <c r="AG50" s="61">
        <f t="shared" si="2"/>
        <v>8</v>
      </c>
      <c r="AI50" s="16"/>
      <c r="AJ50" s="16"/>
      <c r="AK50" s="16"/>
      <c r="AL50" s="16"/>
    </row>
    <row r="51" spans="1:38" s="14" customFormat="1" ht="26.25" customHeight="1">
      <c r="A51" s="111" t="s">
        <v>0</v>
      </c>
      <c r="B51" s="36" t="s">
        <v>15</v>
      </c>
      <c r="C51" s="39">
        <f>C50+C44+C40+C34+C27+C21+C20+C17+C16+C10+C8</f>
        <v>15</v>
      </c>
      <c r="D51" s="63">
        <f t="shared" ref="D51:AD51" si="10">D50+D44+D40+D34+D27+D21+D20+D17+D16+D10+D8</f>
        <v>13</v>
      </c>
      <c r="E51" s="63">
        <f t="shared" si="10"/>
        <v>7</v>
      </c>
      <c r="F51" s="63">
        <f t="shared" si="10"/>
        <v>2</v>
      </c>
      <c r="G51" s="63">
        <f t="shared" si="10"/>
        <v>5</v>
      </c>
      <c r="H51" s="63">
        <f t="shared" si="10"/>
        <v>6</v>
      </c>
      <c r="I51" s="63">
        <f t="shared" si="10"/>
        <v>9</v>
      </c>
      <c r="J51" s="63">
        <f t="shared" si="10"/>
        <v>3</v>
      </c>
      <c r="K51" s="63">
        <f t="shared" si="10"/>
        <v>6</v>
      </c>
      <c r="L51" s="63">
        <f t="shared" si="10"/>
        <v>7</v>
      </c>
      <c r="M51" s="63">
        <f t="shared" si="10"/>
        <v>6</v>
      </c>
      <c r="N51" s="63">
        <f t="shared" si="10"/>
        <v>5</v>
      </c>
      <c r="O51" s="63">
        <f t="shared" si="10"/>
        <v>8</v>
      </c>
      <c r="P51" s="63">
        <f t="shared" si="10"/>
        <v>4</v>
      </c>
      <c r="Q51" s="63">
        <f t="shared" si="10"/>
        <v>965</v>
      </c>
      <c r="R51" s="63">
        <f t="shared" si="10"/>
        <v>1014</v>
      </c>
      <c r="S51" s="63">
        <f t="shared" si="10"/>
        <v>8</v>
      </c>
      <c r="T51" s="63">
        <f t="shared" si="10"/>
        <v>3</v>
      </c>
      <c r="U51" s="63">
        <f t="shared" si="10"/>
        <v>95</v>
      </c>
      <c r="V51" s="63">
        <f t="shared" si="10"/>
        <v>105</v>
      </c>
      <c r="W51" s="63">
        <f t="shared" si="10"/>
        <v>112</v>
      </c>
      <c r="X51" s="63">
        <f t="shared" si="10"/>
        <v>134</v>
      </c>
      <c r="Y51" s="63">
        <f t="shared" si="10"/>
        <v>0</v>
      </c>
      <c r="Z51" s="63">
        <f t="shared" si="10"/>
        <v>0</v>
      </c>
      <c r="AA51" s="63">
        <f t="shared" si="10"/>
        <v>3</v>
      </c>
      <c r="AB51" s="63">
        <f t="shared" si="10"/>
        <v>5</v>
      </c>
      <c r="AC51" s="63">
        <f t="shared" si="10"/>
        <v>5</v>
      </c>
      <c r="AD51" s="63">
        <f t="shared" si="10"/>
        <v>2</v>
      </c>
      <c r="AE51" s="19">
        <f>AC51+AA51+Y51+W51+U51+S51+Q51+O51+M51+K51+I51+G51+E51+C51</f>
        <v>1244</v>
      </c>
      <c r="AF51" s="19">
        <f>AD51+AB51+Z51+X51+V51+T51+R51+P51+N51+L51+J51+H51+F51+D51</f>
        <v>1303</v>
      </c>
      <c r="AG51" s="19">
        <f t="shared" si="2"/>
        <v>2547</v>
      </c>
    </row>
    <row r="52" spans="1:38" s="14" customFormat="1" ht="26.25" customHeight="1">
      <c r="A52" s="111"/>
      <c r="B52" s="36" t="s">
        <v>16</v>
      </c>
      <c r="C52" s="39">
        <f>C47+C41+C35+C28+C22+C19+C9</f>
        <v>5</v>
      </c>
      <c r="D52" s="67">
        <f t="shared" ref="D52:AD52" si="11">D47+D41+D35+D28+D22+D19+D9</f>
        <v>5</v>
      </c>
      <c r="E52" s="67">
        <f t="shared" si="11"/>
        <v>5</v>
      </c>
      <c r="F52" s="67">
        <f t="shared" si="11"/>
        <v>5</v>
      </c>
      <c r="G52" s="67">
        <f t="shared" si="11"/>
        <v>7</v>
      </c>
      <c r="H52" s="67">
        <f t="shared" si="11"/>
        <v>4</v>
      </c>
      <c r="I52" s="67">
        <f t="shared" si="11"/>
        <v>3</v>
      </c>
      <c r="J52" s="67">
        <f t="shared" si="11"/>
        <v>2</v>
      </c>
      <c r="K52" s="67">
        <f t="shared" si="11"/>
        <v>0</v>
      </c>
      <c r="L52" s="67">
        <f t="shared" si="11"/>
        <v>0</v>
      </c>
      <c r="M52" s="67">
        <f t="shared" si="11"/>
        <v>0</v>
      </c>
      <c r="N52" s="67">
        <f t="shared" si="11"/>
        <v>0</v>
      </c>
      <c r="O52" s="67">
        <f t="shared" si="11"/>
        <v>0</v>
      </c>
      <c r="P52" s="67">
        <f t="shared" si="11"/>
        <v>0</v>
      </c>
      <c r="Q52" s="67">
        <f t="shared" si="11"/>
        <v>44</v>
      </c>
      <c r="R52" s="67">
        <f t="shared" si="11"/>
        <v>74</v>
      </c>
      <c r="S52" s="67">
        <f t="shared" si="11"/>
        <v>0</v>
      </c>
      <c r="T52" s="67">
        <f t="shared" si="11"/>
        <v>0</v>
      </c>
      <c r="U52" s="67">
        <f t="shared" si="11"/>
        <v>300</v>
      </c>
      <c r="V52" s="67">
        <f t="shared" si="11"/>
        <v>290</v>
      </c>
      <c r="W52" s="67">
        <f t="shared" si="11"/>
        <v>83</v>
      </c>
      <c r="X52" s="67">
        <f t="shared" si="11"/>
        <v>267</v>
      </c>
      <c r="Y52" s="67">
        <f t="shared" si="11"/>
        <v>0</v>
      </c>
      <c r="Z52" s="67">
        <f t="shared" si="11"/>
        <v>0</v>
      </c>
      <c r="AA52" s="67">
        <f t="shared" si="11"/>
        <v>0</v>
      </c>
      <c r="AB52" s="67">
        <f t="shared" si="11"/>
        <v>0</v>
      </c>
      <c r="AC52" s="67">
        <f t="shared" si="11"/>
        <v>0</v>
      </c>
      <c r="AD52" s="67">
        <f t="shared" si="11"/>
        <v>0</v>
      </c>
      <c r="AE52" s="19">
        <f t="shared" ref="AE52:AE54" si="12">AC52+AA52+Y52+W52+U52+S52+Q52+O52+M52+K52+I52+G52+E52+C52</f>
        <v>447</v>
      </c>
      <c r="AF52" s="19">
        <f t="shared" ref="AF52:AF54" si="13">AD52+AB52+Z52+X52+V52+T52+R52+P52+N52+L52+J52+H52+F52+D52</f>
        <v>647</v>
      </c>
      <c r="AG52" s="19">
        <f t="shared" ref="AG52:AG54" si="14">AF52+AE52</f>
        <v>1094</v>
      </c>
    </row>
    <row r="53" spans="1:38" s="14" customFormat="1" ht="26.25" customHeight="1">
      <c r="A53" s="111"/>
      <c r="B53" s="36" t="s">
        <v>17</v>
      </c>
      <c r="C53" s="39">
        <f>C49+C48+C39+C29+C18+C13</f>
        <v>4</v>
      </c>
      <c r="D53" s="63">
        <f t="shared" ref="D53:AD53" si="15">D49+D48+D39+D29+D18+D13</f>
        <v>3</v>
      </c>
      <c r="E53" s="63">
        <f t="shared" si="15"/>
        <v>0</v>
      </c>
      <c r="F53" s="63">
        <f t="shared" si="15"/>
        <v>0</v>
      </c>
      <c r="G53" s="63">
        <f t="shared" si="15"/>
        <v>0</v>
      </c>
      <c r="H53" s="63">
        <f t="shared" si="15"/>
        <v>3</v>
      </c>
      <c r="I53" s="63">
        <f t="shared" si="15"/>
        <v>2</v>
      </c>
      <c r="J53" s="63">
        <f t="shared" si="15"/>
        <v>2</v>
      </c>
      <c r="K53" s="63">
        <f t="shared" si="15"/>
        <v>2</v>
      </c>
      <c r="L53" s="63">
        <f t="shared" si="15"/>
        <v>0</v>
      </c>
      <c r="M53" s="63">
        <f t="shared" si="15"/>
        <v>0</v>
      </c>
      <c r="N53" s="63">
        <f t="shared" si="15"/>
        <v>0</v>
      </c>
      <c r="O53" s="63">
        <f t="shared" si="15"/>
        <v>0</v>
      </c>
      <c r="P53" s="63">
        <f t="shared" si="15"/>
        <v>0</v>
      </c>
      <c r="Q53" s="63">
        <f t="shared" si="15"/>
        <v>33</v>
      </c>
      <c r="R53" s="63">
        <f t="shared" si="15"/>
        <v>36</v>
      </c>
      <c r="S53" s="63">
        <f t="shared" si="15"/>
        <v>2</v>
      </c>
      <c r="T53" s="63">
        <f t="shared" si="15"/>
        <v>0</v>
      </c>
      <c r="U53" s="63">
        <f t="shared" si="15"/>
        <v>48</v>
      </c>
      <c r="V53" s="63">
        <f t="shared" si="15"/>
        <v>150</v>
      </c>
      <c r="W53" s="63">
        <f t="shared" si="15"/>
        <v>203</v>
      </c>
      <c r="X53" s="63">
        <f t="shared" si="15"/>
        <v>214</v>
      </c>
      <c r="Y53" s="63">
        <f t="shared" si="15"/>
        <v>0</v>
      </c>
      <c r="Z53" s="63">
        <f t="shared" si="15"/>
        <v>0</v>
      </c>
      <c r="AA53" s="63">
        <f t="shared" si="15"/>
        <v>0</v>
      </c>
      <c r="AB53" s="63">
        <f t="shared" si="15"/>
        <v>0</v>
      </c>
      <c r="AC53" s="63">
        <f t="shared" si="15"/>
        <v>0</v>
      </c>
      <c r="AD53" s="63">
        <f t="shared" si="15"/>
        <v>0</v>
      </c>
      <c r="AE53" s="19">
        <f t="shared" si="12"/>
        <v>294</v>
      </c>
      <c r="AF53" s="19">
        <f t="shared" si="13"/>
        <v>408</v>
      </c>
      <c r="AG53" s="19">
        <f t="shared" si="14"/>
        <v>702</v>
      </c>
    </row>
    <row r="54" spans="1:38" s="14" customFormat="1">
      <c r="A54" s="125" t="s">
        <v>131</v>
      </c>
      <c r="B54" s="125"/>
      <c r="C54" s="40">
        <f>C53+C52+C51</f>
        <v>24</v>
      </c>
      <c r="D54" s="61">
        <f t="shared" ref="D54:AD54" si="16">D53+D52+D51</f>
        <v>21</v>
      </c>
      <c r="E54" s="61">
        <f t="shared" si="16"/>
        <v>12</v>
      </c>
      <c r="F54" s="61">
        <f t="shared" si="16"/>
        <v>7</v>
      </c>
      <c r="G54" s="61">
        <f t="shared" si="16"/>
        <v>12</v>
      </c>
      <c r="H54" s="61">
        <f t="shared" si="16"/>
        <v>13</v>
      </c>
      <c r="I54" s="61">
        <f t="shared" si="16"/>
        <v>14</v>
      </c>
      <c r="J54" s="61">
        <f t="shared" si="16"/>
        <v>7</v>
      </c>
      <c r="K54" s="61">
        <f t="shared" si="16"/>
        <v>8</v>
      </c>
      <c r="L54" s="61">
        <f t="shared" si="16"/>
        <v>7</v>
      </c>
      <c r="M54" s="61">
        <f t="shared" si="16"/>
        <v>6</v>
      </c>
      <c r="N54" s="61">
        <f t="shared" si="16"/>
        <v>5</v>
      </c>
      <c r="O54" s="61">
        <f t="shared" si="16"/>
        <v>8</v>
      </c>
      <c r="P54" s="61">
        <f t="shared" si="16"/>
        <v>4</v>
      </c>
      <c r="Q54" s="61">
        <f t="shared" si="16"/>
        <v>1042</v>
      </c>
      <c r="R54" s="61">
        <f t="shared" si="16"/>
        <v>1124</v>
      </c>
      <c r="S54" s="61">
        <f t="shared" si="16"/>
        <v>10</v>
      </c>
      <c r="T54" s="61">
        <f t="shared" si="16"/>
        <v>3</v>
      </c>
      <c r="U54" s="61">
        <f t="shared" si="16"/>
        <v>443</v>
      </c>
      <c r="V54" s="61">
        <f t="shared" si="16"/>
        <v>545</v>
      </c>
      <c r="W54" s="61">
        <f t="shared" si="16"/>
        <v>398</v>
      </c>
      <c r="X54" s="61">
        <f t="shared" si="16"/>
        <v>615</v>
      </c>
      <c r="Y54" s="61">
        <f t="shared" si="16"/>
        <v>0</v>
      </c>
      <c r="Z54" s="61">
        <f t="shared" si="16"/>
        <v>0</v>
      </c>
      <c r="AA54" s="61">
        <f t="shared" si="16"/>
        <v>3</v>
      </c>
      <c r="AB54" s="61">
        <f t="shared" si="16"/>
        <v>5</v>
      </c>
      <c r="AC54" s="61">
        <f t="shared" si="16"/>
        <v>5</v>
      </c>
      <c r="AD54" s="61">
        <f t="shared" si="16"/>
        <v>2</v>
      </c>
      <c r="AE54" s="19">
        <f t="shared" si="12"/>
        <v>1985</v>
      </c>
      <c r="AF54" s="19">
        <f t="shared" si="13"/>
        <v>2358</v>
      </c>
      <c r="AG54" s="19">
        <f t="shared" si="14"/>
        <v>4343</v>
      </c>
    </row>
    <row r="55" spans="1:38" customFormat="1" ht="14.25">
      <c r="A55" s="43"/>
    </row>
    <row r="56" spans="1:38" customFormat="1" ht="14.25">
      <c r="A56" s="43"/>
    </row>
    <row r="59" spans="1:38" customFormat="1" ht="14.25">
      <c r="A59" s="43"/>
    </row>
    <row r="60" spans="1:38" customFormat="1">
      <c r="A60" s="126" t="s">
        <v>206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</row>
    <row r="61" spans="1:38" customFormat="1">
      <c r="A61" s="128" t="s">
        <v>66</v>
      </c>
      <c r="B61" s="129"/>
      <c r="C61" s="125" t="s">
        <v>9</v>
      </c>
      <c r="D61" s="125"/>
      <c r="E61" s="125" t="s">
        <v>174</v>
      </c>
      <c r="F61" s="125"/>
      <c r="G61" s="125" t="s">
        <v>10</v>
      </c>
      <c r="H61" s="125"/>
      <c r="I61" s="125" t="s">
        <v>11</v>
      </c>
      <c r="J61" s="125"/>
      <c r="K61" s="125" t="s">
        <v>12</v>
      </c>
      <c r="L61" s="125"/>
      <c r="M61" s="125" t="s">
        <v>13</v>
      </c>
      <c r="N61" s="125"/>
      <c r="O61" s="125" t="s">
        <v>14</v>
      </c>
      <c r="P61" s="125"/>
      <c r="Q61" s="125" t="s">
        <v>15</v>
      </c>
      <c r="R61" s="125"/>
      <c r="S61" s="125" t="s">
        <v>117</v>
      </c>
      <c r="T61" s="125"/>
      <c r="U61" s="125" t="s">
        <v>16</v>
      </c>
      <c r="V61" s="125"/>
      <c r="W61" s="125" t="s">
        <v>51</v>
      </c>
      <c r="X61" s="125"/>
      <c r="Y61" s="125" t="s">
        <v>18</v>
      </c>
      <c r="Z61" s="125"/>
      <c r="AA61" s="125" t="s">
        <v>19</v>
      </c>
      <c r="AB61" s="125"/>
      <c r="AC61" s="125" t="s">
        <v>20</v>
      </c>
      <c r="AD61" s="125"/>
      <c r="AE61" s="125" t="s">
        <v>0</v>
      </c>
      <c r="AF61" s="125"/>
      <c r="AG61" s="125"/>
    </row>
    <row r="62" spans="1:38" customFormat="1" ht="26.25" customHeight="1">
      <c r="A62" s="130"/>
      <c r="B62" s="131"/>
      <c r="C62" s="15" t="s">
        <v>1</v>
      </c>
      <c r="D62" s="15" t="s">
        <v>70</v>
      </c>
      <c r="E62" s="15" t="s">
        <v>1</v>
      </c>
      <c r="F62" s="15" t="s">
        <v>70</v>
      </c>
      <c r="G62" s="15" t="s">
        <v>1</v>
      </c>
      <c r="H62" s="15" t="s">
        <v>70</v>
      </c>
      <c r="I62" s="15" t="s">
        <v>1</v>
      </c>
      <c r="J62" s="15" t="s">
        <v>70</v>
      </c>
      <c r="K62" s="15" t="s">
        <v>1</v>
      </c>
      <c r="L62" s="15" t="s">
        <v>70</v>
      </c>
      <c r="M62" s="15" t="s">
        <v>1</v>
      </c>
      <c r="N62" s="15" t="s">
        <v>70</v>
      </c>
      <c r="O62" s="15" t="s">
        <v>1</v>
      </c>
      <c r="P62" s="15" t="s">
        <v>70</v>
      </c>
      <c r="Q62" s="15" t="s">
        <v>1</v>
      </c>
      <c r="R62" s="15" t="s">
        <v>70</v>
      </c>
      <c r="S62" s="15" t="s">
        <v>1</v>
      </c>
      <c r="T62" s="15" t="s">
        <v>70</v>
      </c>
      <c r="U62" s="15" t="s">
        <v>1</v>
      </c>
      <c r="V62" s="15" t="s">
        <v>70</v>
      </c>
      <c r="W62" s="15" t="s">
        <v>1</v>
      </c>
      <c r="X62" s="15" t="s">
        <v>70</v>
      </c>
      <c r="Y62" s="15" t="s">
        <v>1</v>
      </c>
      <c r="Z62" s="15" t="s">
        <v>70</v>
      </c>
      <c r="AA62" s="15" t="s">
        <v>1</v>
      </c>
      <c r="AB62" s="15" t="s">
        <v>70</v>
      </c>
      <c r="AC62" s="15" t="s">
        <v>1</v>
      </c>
      <c r="AD62" s="15" t="s">
        <v>70</v>
      </c>
      <c r="AE62" s="15" t="s">
        <v>1</v>
      </c>
      <c r="AF62" s="15" t="s">
        <v>70</v>
      </c>
      <c r="AG62" s="15" t="s">
        <v>118</v>
      </c>
    </row>
    <row r="63" spans="1:38" customFormat="1" ht="26.25" customHeight="1">
      <c r="A63" s="115" t="s">
        <v>96</v>
      </c>
      <c r="B63" s="115"/>
      <c r="C63" s="34">
        <v>0</v>
      </c>
      <c r="D63" s="34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9</v>
      </c>
      <c r="R63" s="37">
        <v>8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40">
        <f>AC63+AA63+Y63+W63+U63+S63+Q63+O63+M63+K63+I63+G63+E63+C63</f>
        <v>9</v>
      </c>
      <c r="AF63" s="40">
        <f>AD63+AB63+Z63+X63+V63+T63+R63+P63+N63+L63+J63+H63+F63+D63</f>
        <v>8</v>
      </c>
      <c r="AG63" s="40">
        <f>AF63+AE63</f>
        <v>17</v>
      </c>
    </row>
    <row r="64" spans="1:38" customFormat="1" ht="26.25" customHeight="1">
      <c r="A64" s="114" t="s">
        <v>119</v>
      </c>
      <c r="B64" s="114"/>
      <c r="C64" s="60">
        <v>0</v>
      </c>
      <c r="D64" s="60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0</v>
      </c>
      <c r="U64" s="59">
        <v>0</v>
      </c>
      <c r="V64" s="59">
        <v>0</v>
      </c>
      <c r="W64" s="59">
        <v>0</v>
      </c>
      <c r="X64" s="59">
        <v>0</v>
      </c>
      <c r="Y64" s="59">
        <v>0</v>
      </c>
      <c r="Z64" s="59">
        <v>0</v>
      </c>
      <c r="AA64" s="59">
        <v>0</v>
      </c>
      <c r="AB64" s="59">
        <v>0</v>
      </c>
      <c r="AC64" s="59">
        <v>0</v>
      </c>
      <c r="AD64" s="59">
        <v>0</v>
      </c>
      <c r="AE64" s="64">
        <f t="shared" ref="AE64:AE109" si="17">AC64+AA64+Y64+W64+U64+S64+Q64+O64+M64+K64+I64+G64+E64+C64</f>
        <v>0</v>
      </c>
      <c r="AF64" s="64">
        <f t="shared" ref="AF64:AF109" si="18">AD64+AB64+Z64+X64+V64+T64+R64+P64+N64+L64+J64+H64+F64+D64</f>
        <v>0</v>
      </c>
      <c r="AG64" s="64">
        <f t="shared" ref="AG64:AG109" si="19">AF64+AE64</f>
        <v>0</v>
      </c>
    </row>
    <row r="65" spans="1:33" customFormat="1" ht="26.25" customHeight="1">
      <c r="A65" s="114" t="s">
        <v>175</v>
      </c>
      <c r="B65" s="114"/>
      <c r="C65" s="60">
        <v>0</v>
      </c>
      <c r="D65" s="60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0</v>
      </c>
      <c r="V65" s="59">
        <v>0</v>
      </c>
      <c r="W65" s="59">
        <v>0</v>
      </c>
      <c r="X65" s="59">
        <v>0</v>
      </c>
      <c r="Y65" s="59">
        <v>0</v>
      </c>
      <c r="Z65" s="59">
        <v>0</v>
      </c>
      <c r="AA65" s="59">
        <v>0</v>
      </c>
      <c r="AB65" s="59">
        <v>0</v>
      </c>
      <c r="AC65" s="59">
        <v>0</v>
      </c>
      <c r="AD65" s="59">
        <v>0</v>
      </c>
      <c r="AE65" s="64">
        <f t="shared" si="17"/>
        <v>0</v>
      </c>
      <c r="AF65" s="64">
        <f t="shared" si="18"/>
        <v>0</v>
      </c>
      <c r="AG65" s="64">
        <f t="shared" si="19"/>
        <v>0</v>
      </c>
    </row>
    <row r="66" spans="1:33" customFormat="1">
      <c r="A66" s="115" t="s">
        <v>120</v>
      </c>
      <c r="B66" s="34" t="s">
        <v>73</v>
      </c>
      <c r="C66" s="60">
        <v>0</v>
      </c>
      <c r="D66" s="60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59">
        <v>0</v>
      </c>
      <c r="R66" s="59">
        <v>0</v>
      </c>
      <c r="S66" s="59">
        <v>0</v>
      </c>
      <c r="T66" s="59">
        <v>0</v>
      </c>
      <c r="U66" s="59">
        <v>0</v>
      </c>
      <c r="V66" s="59">
        <v>0</v>
      </c>
      <c r="W66" s="59">
        <v>2</v>
      </c>
      <c r="X66" s="59">
        <v>1</v>
      </c>
      <c r="Y66" s="59">
        <v>0</v>
      </c>
      <c r="Z66" s="59">
        <v>0</v>
      </c>
      <c r="AA66" s="59">
        <v>0</v>
      </c>
      <c r="AB66" s="59">
        <v>0</v>
      </c>
      <c r="AC66" s="59">
        <v>0</v>
      </c>
      <c r="AD66" s="59">
        <v>0</v>
      </c>
      <c r="AE66" s="64">
        <f t="shared" si="17"/>
        <v>2</v>
      </c>
      <c r="AF66" s="64">
        <f t="shared" si="18"/>
        <v>1</v>
      </c>
      <c r="AG66" s="64">
        <f t="shared" si="19"/>
        <v>3</v>
      </c>
    </row>
    <row r="67" spans="1:33" customFormat="1">
      <c r="A67" s="115"/>
      <c r="B67" s="34" t="s">
        <v>97</v>
      </c>
      <c r="C67" s="60">
        <v>0</v>
      </c>
      <c r="D67" s="60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59">
        <v>1</v>
      </c>
      <c r="Y67" s="59">
        <v>0</v>
      </c>
      <c r="Z67" s="59">
        <v>0</v>
      </c>
      <c r="AA67" s="59">
        <v>0</v>
      </c>
      <c r="AB67" s="59">
        <v>0</v>
      </c>
      <c r="AC67" s="59">
        <v>0</v>
      </c>
      <c r="AD67" s="59">
        <v>0</v>
      </c>
      <c r="AE67" s="64">
        <f t="shared" si="17"/>
        <v>0</v>
      </c>
      <c r="AF67" s="64">
        <f t="shared" si="18"/>
        <v>1</v>
      </c>
      <c r="AG67" s="64">
        <f t="shared" si="19"/>
        <v>1</v>
      </c>
    </row>
    <row r="68" spans="1:33" customFormat="1" ht="26.25" customHeight="1">
      <c r="A68" s="115"/>
      <c r="B68" s="36" t="s">
        <v>26</v>
      </c>
      <c r="C68" s="44">
        <f>C67+C66</f>
        <v>0</v>
      </c>
      <c r="D68" s="55">
        <f t="shared" ref="D68:AD68" si="20">D67+D66</f>
        <v>0</v>
      </c>
      <c r="E68" s="55">
        <f t="shared" si="20"/>
        <v>0</v>
      </c>
      <c r="F68" s="55">
        <f t="shared" si="20"/>
        <v>0</v>
      </c>
      <c r="G68" s="55">
        <f t="shared" si="20"/>
        <v>0</v>
      </c>
      <c r="H68" s="55">
        <f t="shared" si="20"/>
        <v>0</v>
      </c>
      <c r="I68" s="55">
        <f t="shared" si="20"/>
        <v>0</v>
      </c>
      <c r="J68" s="55">
        <f t="shared" si="20"/>
        <v>0</v>
      </c>
      <c r="K68" s="55">
        <f t="shared" si="20"/>
        <v>0</v>
      </c>
      <c r="L68" s="55">
        <f t="shared" si="20"/>
        <v>0</v>
      </c>
      <c r="M68" s="55">
        <f t="shared" si="20"/>
        <v>0</v>
      </c>
      <c r="N68" s="55">
        <f t="shared" si="20"/>
        <v>0</v>
      </c>
      <c r="O68" s="55">
        <f t="shared" si="20"/>
        <v>0</v>
      </c>
      <c r="P68" s="55">
        <f t="shared" si="20"/>
        <v>0</v>
      </c>
      <c r="Q68" s="55">
        <f t="shared" si="20"/>
        <v>0</v>
      </c>
      <c r="R68" s="55">
        <f t="shared" si="20"/>
        <v>0</v>
      </c>
      <c r="S68" s="55">
        <f t="shared" si="20"/>
        <v>0</v>
      </c>
      <c r="T68" s="55">
        <f t="shared" si="20"/>
        <v>0</v>
      </c>
      <c r="U68" s="55">
        <f t="shared" si="20"/>
        <v>0</v>
      </c>
      <c r="V68" s="55">
        <f t="shared" si="20"/>
        <v>0</v>
      </c>
      <c r="W68" s="55">
        <f t="shared" si="20"/>
        <v>2</v>
      </c>
      <c r="X68" s="55">
        <f t="shared" si="20"/>
        <v>2</v>
      </c>
      <c r="Y68" s="55">
        <f t="shared" si="20"/>
        <v>0</v>
      </c>
      <c r="Z68" s="55">
        <f t="shared" si="20"/>
        <v>0</v>
      </c>
      <c r="AA68" s="55">
        <f t="shared" si="20"/>
        <v>0</v>
      </c>
      <c r="AB68" s="55">
        <f t="shared" si="20"/>
        <v>0</v>
      </c>
      <c r="AC68" s="55">
        <f t="shared" si="20"/>
        <v>0</v>
      </c>
      <c r="AD68" s="55">
        <f t="shared" si="20"/>
        <v>0</v>
      </c>
      <c r="AE68" s="64">
        <f t="shared" si="17"/>
        <v>2</v>
      </c>
      <c r="AF68" s="64">
        <f t="shared" si="18"/>
        <v>2</v>
      </c>
      <c r="AG68" s="64">
        <f t="shared" si="19"/>
        <v>4</v>
      </c>
    </row>
    <row r="69" spans="1:33" customFormat="1">
      <c r="A69" s="127" t="s">
        <v>99</v>
      </c>
      <c r="B69" s="34" t="s">
        <v>76</v>
      </c>
      <c r="C69" s="9">
        <v>0</v>
      </c>
      <c r="D69" s="9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11</v>
      </c>
      <c r="R69" s="37">
        <v>1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64">
        <f t="shared" si="17"/>
        <v>11</v>
      </c>
      <c r="AF69" s="64">
        <f t="shared" si="18"/>
        <v>1</v>
      </c>
      <c r="AG69" s="64">
        <f t="shared" si="19"/>
        <v>12</v>
      </c>
    </row>
    <row r="70" spans="1:33" customFormat="1">
      <c r="A70" s="127"/>
      <c r="B70" s="34" t="s">
        <v>100</v>
      </c>
      <c r="C70" s="9">
        <v>0</v>
      </c>
      <c r="D70" s="9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1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64">
        <f t="shared" si="17"/>
        <v>0</v>
      </c>
      <c r="AF70" s="64">
        <f t="shared" si="18"/>
        <v>1</v>
      </c>
      <c r="AG70" s="64">
        <f t="shared" si="19"/>
        <v>1</v>
      </c>
    </row>
    <row r="71" spans="1:33" customFormat="1" ht="26.25" customHeight="1">
      <c r="A71" s="127"/>
      <c r="B71" s="36" t="s">
        <v>98</v>
      </c>
      <c r="C71" s="44">
        <f>C70+C69</f>
        <v>0</v>
      </c>
      <c r="D71" s="55">
        <f t="shared" ref="D71:AD71" si="21">D70+D69</f>
        <v>0</v>
      </c>
      <c r="E71" s="55">
        <f t="shared" si="21"/>
        <v>0</v>
      </c>
      <c r="F71" s="55">
        <f t="shared" si="21"/>
        <v>0</v>
      </c>
      <c r="G71" s="55">
        <f t="shared" si="21"/>
        <v>0</v>
      </c>
      <c r="H71" s="55">
        <f t="shared" si="21"/>
        <v>0</v>
      </c>
      <c r="I71" s="55">
        <f t="shared" si="21"/>
        <v>0</v>
      </c>
      <c r="J71" s="55">
        <f t="shared" si="21"/>
        <v>0</v>
      </c>
      <c r="K71" s="55">
        <f t="shared" si="21"/>
        <v>0</v>
      </c>
      <c r="L71" s="55">
        <f t="shared" si="21"/>
        <v>0</v>
      </c>
      <c r="M71" s="55">
        <f t="shared" si="21"/>
        <v>0</v>
      </c>
      <c r="N71" s="55">
        <f t="shared" si="21"/>
        <v>0</v>
      </c>
      <c r="O71" s="55">
        <f t="shared" si="21"/>
        <v>0</v>
      </c>
      <c r="P71" s="55">
        <f t="shared" si="21"/>
        <v>0</v>
      </c>
      <c r="Q71" s="55">
        <f t="shared" si="21"/>
        <v>11</v>
      </c>
      <c r="R71" s="55">
        <f t="shared" si="21"/>
        <v>2</v>
      </c>
      <c r="S71" s="55">
        <f t="shared" si="21"/>
        <v>0</v>
      </c>
      <c r="T71" s="55">
        <f t="shared" si="21"/>
        <v>0</v>
      </c>
      <c r="U71" s="55">
        <f t="shared" si="21"/>
        <v>0</v>
      </c>
      <c r="V71" s="55">
        <f t="shared" si="21"/>
        <v>0</v>
      </c>
      <c r="W71" s="55">
        <f t="shared" si="21"/>
        <v>0</v>
      </c>
      <c r="X71" s="55">
        <f t="shared" si="21"/>
        <v>0</v>
      </c>
      <c r="Y71" s="55">
        <f t="shared" si="21"/>
        <v>0</v>
      </c>
      <c r="Z71" s="55">
        <f t="shared" si="21"/>
        <v>0</v>
      </c>
      <c r="AA71" s="55">
        <f t="shared" si="21"/>
        <v>0</v>
      </c>
      <c r="AB71" s="55">
        <f t="shared" si="21"/>
        <v>0</v>
      </c>
      <c r="AC71" s="55">
        <f t="shared" si="21"/>
        <v>0</v>
      </c>
      <c r="AD71" s="55">
        <f t="shared" si="21"/>
        <v>0</v>
      </c>
      <c r="AE71" s="64">
        <f t="shared" si="17"/>
        <v>11</v>
      </c>
      <c r="AF71" s="64">
        <f t="shared" si="18"/>
        <v>2</v>
      </c>
      <c r="AG71" s="64">
        <f t="shared" si="19"/>
        <v>13</v>
      </c>
    </row>
    <row r="72" spans="1:33" customFormat="1" ht="26.25" customHeight="1">
      <c r="A72" s="115" t="s">
        <v>121</v>
      </c>
      <c r="B72" s="115"/>
      <c r="C72" s="34">
        <v>0</v>
      </c>
      <c r="D72" s="34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15</v>
      </c>
      <c r="R72" s="37">
        <v>7</v>
      </c>
      <c r="S72" s="37">
        <v>0</v>
      </c>
      <c r="T72" s="37">
        <v>0</v>
      </c>
      <c r="U72" s="37">
        <v>0</v>
      </c>
      <c r="V72" s="37">
        <v>0</v>
      </c>
      <c r="W72" s="37">
        <v>3</v>
      </c>
      <c r="X72" s="37">
        <v>2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64">
        <f t="shared" si="17"/>
        <v>18</v>
      </c>
      <c r="AF72" s="64">
        <f t="shared" si="18"/>
        <v>9</v>
      </c>
      <c r="AG72" s="64">
        <f t="shared" si="19"/>
        <v>27</v>
      </c>
    </row>
    <row r="73" spans="1:33" customFormat="1" ht="26.25" customHeight="1">
      <c r="A73" s="123" t="s">
        <v>190</v>
      </c>
      <c r="B73" s="118"/>
      <c r="C73" s="60">
        <v>0</v>
      </c>
      <c r="D73" s="60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  <c r="U73" s="59">
        <v>0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 s="59">
        <v>0</v>
      </c>
      <c r="AC73" s="59">
        <v>0</v>
      </c>
      <c r="AD73" s="59">
        <v>0</v>
      </c>
      <c r="AE73" s="64">
        <f t="shared" si="17"/>
        <v>0</v>
      </c>
      <c r="AF73" s="64">
        <f t="shared" si="18"/>
        <v>0</v>
      </c>
      <c r="AG73" s="64">
        <f t="shared" si="19"/>
        <v>0</v>
      </c>
    </row>
    <row r="74" spans="1:33" customFormat="1" ht="26.25" customHeight="1">
      <c r="A74" s="115" t="s">
        <v>101</v>
      </c>
      <c r="B74" s="115"/>
      <c r="C74" s="34">
        <v>0</v>
      </c>
      <c r="D74" s="34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7</v>
      </c>
      <c r="V74" s="37">
        <v>5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64">
        <f t="shared" si="17"/>
        <v>7</v>
      </c>
      <c r="AF74" s="64">
        <f t="shared" si="18"/>
        <v>5</v>
      </c>
      <c r="AG74" s="64">
        <f t="shared" si="19"/>
        <v>12</v>
      </c>
    </row>
    <row r="75" spans="1:33" customFormat="1" ht="26.25" customHeight="1">
      <c r="A75" s="114" t="s">
        <v>122</v>
      </c>
      <c r="B75" s="114"/>
      <c r="C75" s="60">
        <v>0</v>
      </c>
      <c r="D75" s="60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59">
        <v>0</v>
      </c>
      <c r="Y75" s="59">
        <v>0</v>
      </c>
      <c r="Z75" s="59">
        <v>0</v>
      </c>
      <c r="AA75" s="59">
        <v>0</v>
      </c>
      <c r="AB75" s="59">
        <v>0</v>
      </c>
      <c r="AC75" s="59">
        <v>0</v>
      </c>
      <c r="AD75" s="59">
        <v>0</v>
      </c>
      <c r="AE75" s="64">
        <f t="shared" si="17"/>
        <v>0</v>
      </c>
      <c r="AF75" s="64">
        <f t="shared" si="18"/>
        <v>0</v>
      </c>
      <c r="AG75" s="64">
        <f t="shared" si="19"/>
        <v>0</v>
      </c>
    </row>
    <row r="76" spans="1:33" customFormat="1" ht="26.25" customHeight="1">
      <c r="A76" s="115" t="s">
        <v>102</v>
      </c>
      <c r="B76" s="115"/>
      <c r="C76" s="34">
        <v>0</v>
      </c>
      <c r="D76" s="34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12</v>
      </c>
      <c r="R76" s="37">
        <v>6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64">
        <f t="shared" si="17"/>
        <v>12</v>
      </c>
      <c r="AF76" s="64">
        <f t="shared" si="18"/>
        <v>6</v>
      </c>
      <c r="AG76" s="64">
        <f t="shared" si="19"/>
        <v>18</v>
      </c>
    </row>
    <row r="77" spans="1:33" customFormat="1">
      <c r="A77" s="114" t="s">
        <v>176</v>
      </c>
      <c r="B77" s="114"/>
      <c r="C77" s="60">
        <v>0</v>
      </c>
      <c r="D77" s="60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 s="59">
        <v>0</v>
      </c>
      <c r="AC77" s="59">
        <v>0</v>
      </c>
      <c r="AD77" s="59">
        <v>0</v>
      </c>
      <c r="AE77" s="64">
        <f t="shared" si="17"/>
        <v>0</v>
      </c>
      <c r="AF77" s="64">
        <f t="shared" si="18"/>
        <v>0</v>
      </c>
      <c r="AG77" s="64">
        <f t="shared" si="19"/>
        <v>0</v>
      </c>
    </row>
    <row r="78" spans="1:33" customFormat="1">
      <c r="A78" s="111" t="s">
        <v>123</v>
      </c>
      <c r="B78" s="34" t="s">
        <v>23</v>
      </c>
      <c r="C78" s="34">
        <v>0</v>
      </c>
      <c r="D78" s="34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22</v>
      </c>
      <c r="R78" s="37">
        <v>25</v>
      </c>
      <c r="S78" s="37">
        <v>0</v>
      </c>
      <c r="T78" s="37">
        <v>0</v>
      </c>
      <c r="U78" s="37">
        <v>0</v>
      </c>
      <c r="V78" s="37">
        <v>0</v>
      </c>
      <c r="W78" s="37">
        <v>2</v>
      </c>
      <c r="X78" s="37">
        <v>3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64">
        <f t="shared" si="17"/>
        <v>24</v>
      </c>
      <c r="AF78" s="64">
        <f t="shared" si="18"/>
        <v>28</v>
      </c>
      <c r="AG78" s="64">
        <f t="shared" si="19"/>
        <v>52</v>
      </c>
    </row>
    <row r="79" spans="1:33" customFormat="1" ht="26.25" customHeight="1">
      <c r="A79" s="111"/>
      <c r="B79" s="34" t="s">
        <v>103</v>
      </c>
      <c r="C79" s="34">
        <v>0</v>
      </c>
      <c r="D79" s="34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17</v>
      </c>
      <c r="R79" s="37">
        <v>28</v>
      </c>
      <c r="S79" s="37">
        <v>0</v>
      </c>
      <c r="T79" s="37">
        <v>0</v>
      </c>
      <c r="U79" s="37">
        <v>2</v>
      </c>
      <c r="V79" s="37">
        <v>2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64">
        <f t="shared" si="17"/>
        <v>19</v>
      </c>
      <c r="AF79" s="64">
        <f t="shared" si="18"/>
        <v>30</v>
      </c>
      <c r="AG79" s="64">
        <f t="shared" si="19"/>
        <v>49</v>
      </c>
    </row>
    <row r="80" spans="1:33" customFormat="1" ht="26.25" customHeight="1">
      <c r="A80" s="111"/>
      <c r="B80" s="34" t="s">
        <v>58</v>
      </c>
      <c r="C80" s="34">
        <v>0</v>
      </c>
      <c r="D80" s="34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11</v>
      </c>
      <c r="R80" s="37">
        <v>18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64">
        <f t="shared" si="17"/>
        <v>11</v>
      </c>
      <c r="AF80" s="64">
        <f t="shared" si="18"/>
        <v>18</v>
      </c>
      <c r="AG80" s="64">
        <f t="shared" si="19"/>
        <v>29</v>
      </c>
    </row>
    <row r="81" spans="1:33" customFormat="1" ht="26.25" customHeight="1">
      <c r="A81" s="111"/>
      <c r="B81" s="34" t="s">
        <v>104</v>
      </c>
      <c r="C81" s="34">
        <v>0</v>
      </c>
      <c r="D81" s="34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22</v>
      </c>
      <c r="R81" s="37">
        <v>14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64">
        <f t="shared" si="17"/>
        <v>22</v>
      </c>
      <c r="AF81" s="64">
        <f t="shared" si="18"/>
        <v>14</v>
      </c>
      <c r="AG81" s="64">
        <f t="shared" si="19"/>
        <v>36</v>
      </c>
    </row>
    <row r="82" spans="1:33" customFormat="1" ht="26.25" customHeight="1">
      <c r="A82" s="111"/>
      <c r="B82" s="36" t="s">
        <v>46</v>
      </c>
      <c r="C82" s="44">
        <f>C81+C80+C79+C78</f>
        <v>0</v>
      </c>
      <c r="D82" s="55">
        <f t="shared" ref="D82:AD82" si="22">D81+D80+D79+D78</f>
        <v>0</v>
      </c>
      <c r="E82" s="55">
        <f t="shared" si="22"/>
        <v>0</v>
      </c>
      <c r="F82" s="55">
        <f t="shared" si="22"/>
        <v>0</v>
      </c>
      <c r="G82" s="55">
        <f t="shared" si="22"/>
        <v>0</v>
      </c>
      <c r="H82" s="55">
        <f t="shared" si="22"/>
        <v>0</v>
      </c>
      <c r="I82" s="55">
        <f t="shared" si="22"/>
        <v>0</v>
      </c>
      <c r="J82" s="55">
        <f t="shared" si="22"/>
        <v>0</v>
      </c>
      <c r="K82" s="55">
        <f t="shared" si="22"/>
        <v>0</v>
      </c>
      <c r="L82" s="55">
        <f t="shared" si="22"/>
        <v>0</v>
      </c>
      <c r="M82" s="55">
        <f t="shared" si="22"/>
        <v>0</v>
      </c>
      <c r="N82" s="55">
        <f t="shared" si="22"/>
        <v>0</v>
      </c>
      <c r="O82" s="55">
        <f t="shared" si="22"/>
        <v>0</v>
      </c>
      <c r="P82" s="55">
        <f t="shared" si="22"/>
        <v>0</v>
      </c>
      <c r="Q82" s="55">
        <f t="shared" si="22"/>
        <v>72</v>
      </c>
      <c r="R82" s="55">
        <f t="shared" si="22"/>
        <v>85</v>
      </c>
      <c r="S82" s="55">
        <f t="shared" si="22"/>
        <v>0</v>
      </c>
      <c r="T82" s="55">
        <f t="shared" si="22"/>
        <v>0</v>
      </c>
      <c r="U82" s="55">
        <f t="shared" si="22"/>
        <v>2</v>
      </c>
      <c r="V82" s="55">
        <f t="shared" si="22"/>
        <v>2</v>
      </c>
      <c r="W82" s="55">
        <f t="shared" si="22"/>
        <v>2</v>
      </c>
      <c r="X82" s="55">
        <f t="shared" si="22"/>
        <v>3</v>
      </c>
      <c r="Y82" s="55">
        <f t="shared" si="22"/>
        <v>0</v>
      </c>
      <c r="Z82" s="55">
        <f t="shared" si="22"/>
        <v>0</v>
      </c>
      <c r="AA82" s="55">
        <f t="shared" si="22"/>
        <v>0</v>
      </c>
      <c r="AB82" s="55">
        <f t="shared" si="22"/>
        <v>0</v>
      </c>
      <c r="AC82" s="55">
        <f t="shared" si="22"/>
        <v>0</v>
      </c>
      <c r="AD82" s="55">
        <f t="shared" si="22"/>
        <v>0</v>
      </c>
      <c r="AE82" s="64">
        <f t="shared" si="17"/>
        <v>76</v>
      </c>
      <c r="AF82" s="64">
        <f t="shared" si="18"/>
        <v>90</v>
      </c>
      <c r="AG82" s="64">
        <f t="shared" si="19"/>
        <v>166</v>
      </c>
    </row>
    <row r="83" spans="1:33" customFormat="1" ht="26.25" customHeight="1">
      <c r="A83" s="72" t="s">
        <v>105</v>
      </c>
      <c r="B83" s="34" t="s">
        <v>124</v>
      </c>
      <c r="C83" s="34">
        <v>0</v>
      </c>
      <c r="D83" s="34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33</v>
      </c>
      <c r="V83" s="37">
        <v>41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64">
        <f t="shared" si="17"/>
        <v>33</v>
      </c>
      <c r="AF83" s="64">
        <f t="shared" si="18"/>
        <v>41</v>
      </c>
      <c r="AG83" s="64">
        <f t="shared" si="19"/>
        <v>74</v>
      </c>
    </row>
    <row r="84" spans="1:33" customFormat="1" ht="26.25" customHeight="1">
      <c r="A84" s="72" t="s">
        <v>106</v>
      </c>
      <c r="B84" s="34" t="s">
        <v>124</v>
      </c>
      <c r="C84" s="34">
        <v>0</v>
      </c>
      <c r="D84" s="34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24</v>
      </c>
      <c r="X84" s="37">
        <v>28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64">
        <f t="shared" si="17"/>
        <v>24</v>
      </c>
      <c r="AF84" s="64">
        <f t="shared" si="18"/>
        <v>28</v>
      </c>
      <c r="AG84" s="64">
        <f t="shared" si="19"/>
        <v>52</v>
      </c>
    </row>
    <row r="85" spans="1:33" customFormat="1" ht="26.25" customHeight="1">
      <c r="A85" s="111" t="s">
        <v>125</v>
      </c>
      <c r="B85" s="34" t="s">
        <v>108</v>
      </c>
      <c r="C85" s="34">
        <v>0</v>
      </c>
      <c r="D85" s="34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9</v>
      </c>
      <c r="R85" s="37">
        <v>7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64">
        <f t="shared" si="17"/>
        <v>9</v>
      </c>
      <c r="AF85" s="64">
        <f t="shared" si="18"/>
        <v>7</v>
      </c>
      <c r="AG85" s="64">
        <f t="shared" si="19"/>
        <v>16</v>
      </c>
    </row>
    <row r="86" spans="1:33" customFormat="1" ht="26.25" customHeight="1">
      <c r="A86" s="111"/>
      <c r="B86" s="34" t="s">
        <v>107</v>
      </c>
      <c r="C86" s="34">
        <v>0</v>
      </c>
      <c r="D86" s="34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8</v>
      </c>
      <c r="R86" s="37">
        <v>7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64">
        <f t="shared" si="17"/>
        <v>8</v>
      </c>
      <c r="AF86" s="64">
        <f t="shared" si="18"/>
        <v>7</v>
      </c>
      <c r="AG86" s="64">
        <f t="shared" si="19"/>
        <v>15</v>
      </c>
    </row>
    <row r="87" spans="1:33" customFormat="1" ht="26.25" customHeight="1">
      <c r="A87" s="111"/>
      <c r="B87" s="34" t="s">
        <v>109</v>
      </c>
      <c r="C87" s="34">
        <v>0</v>
      </c>
      <c r="D87" s="34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18</v>
      </c>
      <c r="R87" s="37">
        <v>7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64">
        <f t="shared" si="17"/>
        <v>18</v>
      </c>
      <c r="AF87" s="64">
        <f t="shared" si="18"/>
        <v>7</v>
      </c>
      <c r="AG87" s="64">
        <f t="shared" si="19"/>
        <v>25</v>
      </c>
    </row>
    <row r="88" spans="1:33" customFormat="1" ht="26.25" customHeight="1">
      <c r="A88" s="111"/>
      <c r="B88" s="34" t="s">
        <v>126</v>
      </c>
      <c r="C88" s="34">
        <v>0</v>
      </c>
      <c r="D88" s="34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2</v>
      </c>
      <c r="R88" s="37">
        <v>1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64">
        <f t="shared" si="17"/>
        <v>2</v>
      </c>
      <c r="AF88" s="64">
        <f t="shared" si="18"/>
        <v>1</v>
      </c>
      <c r="AG88" s="64">
        <f t="shared" si="19"/>
        <v>3</v>
      </c>
    </row>
    <row r="89" spans="1:33" customFormat="1" ht="26.25" customHeight="1">
      <c r="A89" s="111"/>
      <c r="B89" s="36" t="s">
        <v>26</v>
      </c>
      <c r="C89" s="44">
        <f>C88+C87+C86+C85</f>
        <v>0</v>
      </c>
      <c r="D89" s="55">
        <f t="shared" ref="D89:AD89" si="23">D88+D87+D86+D85</f>
        <v>0</v>
      </c>
      <c r="E89" s="55">
        <f t="shared" si="23"/>
        <v>0</v>
      </c>
      <c r="F89" s="55">
        <f t="shared" si="23"/>
        <v>0</v>
      </c>
      <c r="G89" s="55">
        <f t="shared" si="23"/>
        <v>0</v>
      </c>
      <c r="H89" s="55">
        <f t="shared" si="23"/>
        <v>0</v>
      </c>
      <c r="I89" s="55">
        <f t="shared" si="23"/>
        <v>0</v>
      </c>
      <c r="J89" s="55">
        <f t="shared" si="23"/>
        <v>0</v>
      </c>
      <c r="K89" s="55">
        <f t="shared" si="23"/>
        <v>0</v>
      </c>
      <c r="L89" s="55">
        <f t="shared" si="23"/>
        <v>0</v>
      </c>
      <c r="M89" s="55">
        <f t="shared" si="23"/>
        <v>0</v>
      </c>
      <c r="N89" s="55">
        <f t="shared" si="23"/>
        <v>0</v>
      </c>
      <c r="O89" s="55">
        <f t="shared" si="23"/>
        <v>0</v>
      </c>
      <c r="P89" s="55">
        <f t="shared" si="23"/>
        <v>0</v>
      </c>
      <c r="Q89" s="55">
        <f t="shared" si="23"/>
        <v>37</v>
      </c>
      <c r="R89" s="55">
        <f t="shared" si="23"/>
        <v>22</v>
      </c>
      <c r="S89" s="55">
        <f t="shared" si="23"/>
        <v>0</v>
      </c>
      <c r="T89" s="55">
        <f t="shared" si="23"/>
        <v>0</v>
      </c>
      <c r="U89" s="55">
        <f t="shared" si="23"/>
        <v>0</v>
      </c>
      <c r="V89" s="55">
        <f t="shared" si="23"/>
        <v>0</v>
      </c>
      <c r="W89" s="55">
        <f t="shared" si="23"/>
        <v>0</v>
      </c>
      <c r="X89" s="55">
        <f t="shared" si="23"/>
        <v>0</v>
      </c>
      <c r="Y89" s="55">
        <f t="shared" si="23"/>
        <v>0</v>
      </c>
      <c r="Z89" s="55">
        <f t="shared" si="23"/>
        <v>0</v>
      </c>
      <c r="AA89" s="55">
        <f t="shared" si="23"/>
        <v>0</v>
      </c>
      <c r="AB89" s="55">
        <f t="shared" si="23"/>
        <v>0</v>
      </c>
      <c r="AC89" s="55">
        <f t="shared" si="23"/>
        <v>0</v>
      </c>
      <c r="AD89" s="55">
        <f t="shared" si="23"/>
        <v>0</v>
      </c>
      <c r="AE89" s="64">
        <f t="shared" si="17"/>
        <v>37</v>
      </c>
      <c r="AF89" s="64">
        <f t="shared" si="18"/>
        <v>22</v>
      </c>
      <c r="AG89" s="64">
        <f t="shared" si="19"/>
        <v>59</v>
      </c>
    </row>
    <row r="90" spans="1:33" customFormat="1">
      <c r="A90" s="114" t="s">
        <v>127</v>
      </c>
      <c r="B90" s="114"/>
      <c r="C90" s="60">
        <v>0</v>
      </c>
      <c r="D90" s="60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  <c r="U90" s="59">
        <v>0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 s="59">
        <v>0</v>
      </c>
      <c r="AC90" s="59">
        <v>0</v>
      </c>
      <c r="AD90" s="59">
        <v>0</v>
      </c>
      <c r="AE90" s="64">
        <f t="shared" si="17"/>
        <v>0</v>
      </c>
      <c r="AF90" s="64">
        <f t="shared" si="18"/>
        <v>0</v>
      </c>
      <c r="AG90" s="64">
        <f t="shared" si="19"/>
        <v>0</v>
      </c>
    </row>
    <row r="91" spans="1:33" customFormat="1">
      <c r="A91" s="111" t="s">
        <v>111</v>
      </c>
      <c r="B91" s="34" t="s">
        <v>126</v>
      </c>
      <c r="C91" s="34">
        <v>0</v>
      </c>
      <c r="D91" s="34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4</v>
      </c>
      <c r="X91" s="37">
        <v>3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64">
        <f t="shared" si="17"/>
        <v>4</v>
      </c>
      <c r="AF91" s="64">
        <f t="shared" si="18"/>
        <v>3</v>
      </c>
      <c r="AG91" s="64">
        <f t="shared" si="19"/>
        <v>7</v>
      </c>
    </row>
    <row r="92" spans="1:33" customFormat="1">
      <c r="A92" s="111"/>
      <c r="B92" s="34" t="s">
        <v>107</v>
      </c>
      <c r="C92" s="34">
        <v>0</v>
      </c>
      <c r="D92" s="34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2</v>
      </c>
      <c r="X92" s="37">
        <v>1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64">
        <f t="shared" si="17"/>
        <v>2</v>
      </c>
      <c r="AF92" s="64">
        <f t="shared" si="18"/>
        <v>1</v>
      </c>
      <c r="AG92" s="64">
        <f t="shared" si="19"/>
        <v>3</v>
      </c>
    </row>
    <row r="93" spans="1:33" customFormat="1" ht="26.25" customHeight="1">
      <c r="A93" s="111"/>
      <c r="B93" s="34" t="s">
        <v>109</v>
      </c>
      <c r="C93" s="34">
        <v>0</v>
      </c>
      <c r="D93" s="34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8</v>
      </c>
      <c r="X93" s="37">
        <v>6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64">
        <f t="shared" si="17"/>
        <v>8</v>
      </c>
      <c r="AF93" s="64">
        <f t="shared" si="18"/>
        <v>6</v>
      </c>
      <c r="AG93" s="64">
        <f t="shared" si="19"/>
        <v>14</v>
      </c>
    </row>
    <row r="94" spans="1:33" customFormat="1" ht="26.25" customHeight="1">
      <c r="A94" s="111"/>
      <c r="B94" s="36" t="s">
        <v>59</v>
      </c>
      <c r="C94" s="44">
        <f>C93+C92+C91</f>
        <v>0</v>
      </c>
      <c r="D94" s="55">
        <f t="shared" ref="D94:AD94" si="24">D93+D92+D91</f>
        <v>0</v>
      </c>
      <c r="E94" s="55">
        <f t="shared" si="24"/>
        <v>0</v>
      </c>
      <c r="F94" s="55">
        <f t="shared" si="24"/>
        <v>0</v>
      </c>
      <c r="G94" s="55">
        <f t="shared" si="24"/>
        <v>0</v>
      </c>
      <c r="H94" s="55">
        <f t="shared" si="24"/>
        <v>0</v>
      </c>
      <c r="I94" s="55">
        <f t="shared" si="24"/>
        <v>0</v>
      </c>
      <c r="J94" s="55">
        <f t="shared" si="24"/>
        <v>0</v>
      </c>
      <c r="K94" s="55">
        <f t="shared" si="24"/>
        <v>0</v>
      </c>
      <c r="L94" s="55">
        <f t="shared" si="24"/>
        <v>0</v>
      </c>
      <c r="M94" s="55">
        <f t="shared" si="24"/>
        <v>0</v>
      </c>
      <c r="N94" s="55">
        <f t="shared" si="24"/>
        <v>0</v>
      </c>
      <c r="O94" s="55">
        <f t="shared" si="24"/>
        <v>0</v>
      </c>
      <c r="P94" s="55">
        <f t="shared" si="24"/>
        <v>0</v>
      </c>
      <c r="Q94" s="55">
        <f t="shared" si="24"/>
        <v>0</v>
      </c>
      <c r="R94" s="55">
        <f t="shared" si="24"/>
        <v>0</v>
      </c>
      <c r="S94" s="55">
        <f t="shared" si="24"/>
        <v>0</v>
      </c>
      <c r="T94" s="55">
        <f t="shared" si="24"/>
        <v>0</v>
      </c>
      <c r="U94" s="55">
        <f t="shared" si="24"/>
        <v>0</v>
      </c>
      <c r="V94" s="55">
        <f t="shared" si="24"/>
        <v>0</v>
      </c>
      <c r="W94" s="55">
        <f t="shared" si="24"/>
        <v>14</v>
      </c>
      <c r="X94" s="55">
        <f t="shared" si="24"/>
        <v>10</v>
      </c>
      <c r="Y94" s="55">
        <f t="shared" si="24"/>
        <v>0</v>
      </c>
      <c r="Z94" s="55">
        <f t="shared" si="24"/>
        <v>0</v>
      </c>
      <c r="AA94" s="55">
        <f t="shared" si="24"/>
        <v>0</v>
      </c>
      <c r="AB94" s="55">
        <f t="shared" si="24"/>
        <v>0</v>
      </c>
      <c r="AC94" s="55">
        <f t="shared" si="24"/>
        <v>0</v>
      </c>
      <c r="AD94" s="55">
        <f t="shared" si="24"/>
        <v>0</v>
      </c>
      <c r="AE94" s="64">
        <f t="shared" si="17"/>
        <v>14</v>
      </c>
      <c r="AF94" s="64">
        <f t="shared" si="18"/>
        <v>10</v>
      </c>
      <c r="AG94" s="64">
        <f t="shared" si="19"/>
        <v>24</v>
      </c>
    </row>
    <row r="95" spans="1:33" customFormat="1" ht="26.25" customHeight="1">
      <c r="A95" s="115" t="s">
        <v>112</v>
      </c>
      <c r="B95" s="115"/>
      <c r="C95" s="34">
        <v>0</v>
      </c>
      <c r="D95" s="34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39</v>
      </c>
      <c r="R95" s="37">
        <v>12</v>
      </c>
      <c r="S95" s="37">
        <v>0</v>
      </c>
      <c r="T95" s="37">
        <v>0</v>
      </c>
      <c r="U95" s="37">
        <v>0</v>
      </c>
      <c r="V95" s="37">
        <v>0</v>
      </c>
      <c r="W95" s="37">
        <v>3</v>
      </c>
      <c r="X95" s="37">
        <v>2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64">
        <f t="shared" si="17"/>
        <v>42</v>
      </c>
      <c r="AF95" s="64">
        <f t="shared" si="18"/>
        <v>14</v>
      </c>
      <c r="AG95" s="64">
        <f t="shared" si="19"/>
        <v>56</v>
      </c>
    </row>
    <row r="96" spans="1:33" customFormat="1">
      <c r="A96" s="115" t="s">
        <v>113</v>
      </c>
      <c r="B96" s="115"/>
      <c r="C96" s="18">
        <v>0</v>
      </c>
      <c r="D96" s="18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2</v>
      </c>
      <c r="R96" s="37">
        <v>1</v>
      </c>
      <c r="S96" s="37">
        <v>0</v>
      </c>
      <c r="T96" s="37">
        <v>0</v>
      </c>
      <c r="U96" s="37">
        <v>29</v>
      </c>
      <c r="V96" s="37">
        <v>21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64">
        <f t="shared" si="17"/>
        <v>31</v>
      </c>
      <c r="AF96" s="64">
        <f t="shared" si="18"/>
        <v>22</v>
      </c>
      <c r="AG96" s="64">
        <f t="shared" si="19"/>
        <v>53</v>
      </c>
    </row>
    <row r="97" spans="1:33" customFormat="1" ht="26.25" customHeight="1">
      <c r="A97" s="111" t="s">
        <v>114</v>
      </c>
      <c r="B97" s="34" t="s">
        <v>39</v>
      </c>
      <c r="C97" s="9">
        <v>0</v>
      </c>
      <c r="D97" s="9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18</v>
      </c>
      <c r="R97" s="37">
        <v>42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64">
        <f t="shared" si="17"/>
        <v>18</v>
      </c>
      <c r="AF97" s="64">
        <f t="shared" si="18"/>
        <v>42</v>
      </c>
      <c r="AG97" s="64">
        <f t="shared" si="19"/>
        <v>60</v>
      </c>
    </row>
    <row r="98" spans="1:33" customFormat="1" ht="26.25" customHeight="1">
      <c r="A98" s="111"/>
      <c r="B98" s="34" t="s">
        <v>128</v>
      </c>
      <c r="C98" s="9">
        <v>0</v>
      </c>
      <c r="D98" s="9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22</v>
      </c>
      <c r="S98" s="37">
        <v>0</v>
      </c>
      <c r="T98" s="37">
        <v>0</v>
      </c>
      <c r="U98" s="37">
        <v>0</v>
      </c>
      <c r="V98" s="37">
        <v>3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64">
        <f t="shared" si="17"/>
        <v>0</v>
      </c>
      <c r="AF98" s="64">
        <f t="shared" si="18"/>
        <v>25</v>
      </c>
      <c r="AG98" s="64">
        <f t="shared" si="19"/>
        <v>25</v>
      </c>
    </row>
    <row r="99" spans="1:33" customFormat="1" ht="26.25" customHeight="1">
      <c r="A99" s="111"/>
      <c r="B99" s="36" t="s">
        <v>0</v>
      </c>
      <c r="C99" s="44">
        <f>C98+C97</f>
        <v>0</v>
      </c>
      <c r="D99" s="55">
        <f t="shared" ref="D99:AD99" si="25">D98+D97</f>
        <v>0</v>
      </c>
      <c r="E99" s="55">
        <f t="shared" si="25"/>
        <v>0</v>
      </c>
      <c r="F99" s="55">
        <f t="shared" si="25"/>
        <v>0</v>
      </c>
      <c r="G99" s="55">
        <f t="shared" si="25"/>
        <v>0</v>
      </c>
      <c r="H99" s="55">
        <f t="shared" si="25"/>
        <v>0</v>
      </c>
      <c r="I99" s="55">
        <f t="shared" si="25"/>
        <v>0</v>
      </c>
      <c r="J99" s="55">
        <f t="shared" si="25"/>
        <v>0</v>
      </c>
      <c r="K99" s="55">
        <f t="shared" si="25"/>
        <v>0</v>
      </c>
      <c r="L99" s="55">
        <f t="shared" si="25"/>
        <v>0</v>
      </c>
      <c r="M99" s="55">
        <f t="shared" si="25"/>
        <v>0</v>
      </c>
      <c r="N99" s="55">
        <f t="shared" si="25"/>
        <v>0</v>
      </c>
      <c r="O99" s="55">
        <f t="shared" si="25"/>
        <v>0</v>
      </c>
      <c r="P99" s="55">
        <f t="shared" si="25"/>
        <v>0</v>
      </c>
      <c r="Q99" s="55">
        <f t="shared" si="25"/>
        <v>18</v>
      </c>
      <c r="R99" s="55">
        <f t="shared" si="25"/>
        <v>64</v>
      </c>
      <c r="S99" s="55">
        <f t="shared" si="25"/>
        <v>0</v>
      </c>
      <c r="T99" s="55">
        <f t="shared" si="25"/>
        <v>0</v>
      </c>
      <c r="U99" s="55">
        <f t="shared" si="25"/>
        <v>0</v>
      </c>
      <c r="V99" s="55">
        <f t="shared" si="25"/>
        <v>3</v>
      </c>
      <c r="W99" s="55">
        <f t="shared" si="25"/>
        <v>0</v>
      </c>
      <c r="X99" s="55">
        <f t="shared" si="25"/>
        <v>0</v>
      </c>
      <c r="Y99" s="55">
        <f t="shared" si="25"/>
        <v>0</v>
      </c>
      <c r="Z99" s="55">
        <f t="shared" si="25"/>
        <v>0</v>
      </c>
      <c r="AA99" s="55">
        <f t="shared" si="25"/>
        <v>0</v>
      </c>
      <c r="AB99" s="55">
        <f t="shared" si="25"/>
        <v>0</v>
      </c>
      <c r="AC99" s="55">
        <f t="shared" si="25"/>
        <v>0</v>
      </c>
      <c r="AD99" s="55">
        <f t="shared" si="25"/>
        <v>0</v>
      </c>
      <c r="AE99" s="64">
        <f t="shared" si="17"/>
        <v>18</v>
      </c>
      <c r="AF99" s="64">
        <f t="shared" si="18"/>
        <v>67</v>
      </c>
      <c r="AG99" s="64">
        <f t="shared" si="19"/>
        <v>85</v>
      </c>
    </row>
    <row r="100" spans="1:33" customFormat="1" ht="26.25" customHeight="1">
      <c r="A100" s="111" t="s">
        <v>115</v>
      </c>
      <c r="B100" s="34" t="s">
        <v>39</v>
      </c>
      <c r="C100" s="9">
        <v>0</v>
      </c>
      <c r="D100" s="9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25</v>
      </c>
      <c r="V100" s="37">
        <v>31</v>
      </c>
      <c r="W100" s="37">
        <v>0</v>
      </c>
      <c r="X100" s="37">
        <v>0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0</v>
      </c>
      <c r="AE100" s="64">
        <f t="shared" si="17"/>
        <v>25</v>
      </c>
      <c r="AF100" s="64">
        <f t="shared" si="18"/>
        <v>31</v>
      </c>
      <c r="AG100" s="64">
        <f t="shared" si="19"/>
        <v>56</v>
      </c>
    </row>
    <row r="101" spans="1:33" customFormat="1" ht="26.25" customHeight="1">
      <c r="A101" s="111"/>
      <c r="B101" s="34" t="s">
        <v>129</v>
      </c>
      <c r="C101" s="9">
        <v>0</v>
      </c>
      <c r="D101" s="9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21</v>
      </c>
      <c r="W101" s="37">
        <v>0</v>
      </c>
      <c r="X101" s="37">
        <v>0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64">
        <f t="shared" si="17"/>
        <v>0</v>
      </c>
      <c r="AF101" s="64">
        <f t="shared" si="18"/>
        <v>21</v>
      </c>
      <c r="AG101" s="64">
        <f t="shared" si="19"/>
        <v>21</v>
      </c>
    </row>
    <row r="102" spans="1:33" customFormat="1" ht="26.25" customHeight="1">
      <c r="A102" s="111"/>
      <c r="B102" s="36" t="s">
        <v>98</v>
      </c>
      <c r="C102" s="44">
        <f>C101+C100</f>
        <v>0</v>
      </c>
      <c r="D102" s="55">
        <f t="shared" ref="D102:AD102" si="26">D101+D100</f>
        <v>0</v>
      </c>
      <c r="E102" s="55">
        <f t="shared" si="26"/>
        <v>0</v>
      </c>
      <c r="F102" s="55">
        <f t="shared" si="26"/>
        <v>0</v>
      </c>
      <c r="G102" s="55">
        <f t="shared" si="26"/>
        <v>0</v>
      </c>
      <c r="H102" s="55">
        <f t="shared" si="26"/>
        <v>0</v>
      </c>
      <c r="I102" s="55">
        <f t="shared" si="26"/>
        <v>0</v>
      </c>
      <c r="J102" s="55">
        <f t="shared" si="26"/>
        <v>0</v>
      </c>
      <c r="K102" s="55">
        <f t="shared" si="26"/>
        <v>0</v>
      </c>
      <c r="L102" s="55">
        <f t="shared" si="26"/>
        <v>0</v>
      </c>
      <c r="M102" s="55">
        <f t="shared" si="26"/>
        <v>0</v>
      </c>
      <c r="N102" s="55">
        <f t="shared" si="26"/>
        <v>0</v>
      </c>
      <c r="O102" s="55">
        <f t="shared" si="26"/>
        <v>0</v>
      </c>
      <c r="P102" s="55">
        <f t="shared" si="26"/>
        <v>0</v>
      </c>
      <c r="Q102" s="55">
        <f t="shared" si="26"/>
        <v>0</v>
      </c>
      <c r="R102" s="55">
        <f t="shared" si="26"/>
        <v>0</v>
      </c>
      <c r="S102" s="55">
        <f t="shared" si="26"/>
        <v>0</v>
      </c>
      <c r="T102" s="55">
        <f t="shared" si="26"/>
        <v>0</v>
      </c>
      <c r="U102" s="55">
        <f t="shared" si="26"/>
        <v>25</v>
      </c>
      <c r="V102" s="55">
        <f t="shared" si="26"/>
        <v>52</v>
      </c>
      <c r="W102" s="55">
        <f t="shared" si="26"/>
        <v>0</v>
      </c>
      <c r="X102" s="55">
        <f t="shared" si="26"/>
        <v>0</v>
      </c>
      <c r="Y102" s="55">
        <f t="shared" si="26"/>
        <v>0</v>
      </c>
      <c r="Z102" s="55">
        <f t="shared" si="26"/>
        <v>0</v>
      </c>
      <c r="AA102" s="55">
        <f t="shared" si="26"/>
        <v>0</v>
      </c>
      <c r="AB102" s="55">
        <f t="shared" si="26"/>
        <v>0</v>
      </c>
      <c r="AC102" s="55">
        <f t="shared" si="26"/>
        <v>0</v>
      </c>
      <c r="AD102" s="55">
        <f t="shared" si="26"/>
        <v>0</v>
      </c>
      <c r="AE102" s="64">
        <f t="shared" si="17"/>
        <v>25</v>
      </c>
      <c r="AF102" s="64">
        <f t="shared" si="18"/>
        <v>52</v>
      </c>
      <c r="AG102" s="64">
        <f t="shared" si="19"/>
        <v>77</v>
      </c>
    </row>
    <row r="103" spans="1:33" customFormat="1" ht="55.5">
      <c r="A103" s="34" t="s">
        <v>116</v>
      </c>
      <c r="B103" s="34" t="s">
        <v>39</v>
      </c>
      <c r="C103" s="34">
        <v>0</v>
      </c>
      <c r="D103" s="34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2</v>
      </c>
      <c r="R103" s="37">
        <v>3</v>
      </c>
      <c r="S103" s="37">
        <v>0</v>
      </c>
      <c r="T103" s="37">
        <v>0</v>
      </c>
      <c r="U103" s="37">
        <v>0</v>
      </c>
      <c r="V103" s="37">
        <v>0</v>
      </c>
      <c r="W103" s="37">
        <v>10</v>
      </c>
      <c r="X103" s="37">
        <v>33</v>
      </c>
      <c r="Y103" s="37">
        <v>0</v>
      </c>
      <c r="Z103" s="37">
        <v>0</v>
      </c>
      <c r="AA103" s="37">
        <v>0</v>
      </c>
      <c r="AB103" s="37">
        <v>0</v>
      </c>
      <c r="AC103" s="37">
        <v>0</v>
      </c>
      <c r="AD103" s="37">
        <v>0</v>
      </c>
      <c r="AE103" s="64">
        <f t="shared" si="17"/>
        <v>12</v>
      </c>
      <c r="AF103" s="64">
        <f t="shared" si="18"/>
        <v>36</v>
      </c>
      <c r="AG103" s="64">
        <f t="shared" si="19"/>
        <v>48</v>
      </c>
    </row>
    <row r="104" spans="1:33" customFormat="1">
      <c r="A104" s="123" t="s">
        <v>191</v>
      </c>
      <c r="B104" s="118"/>
      <c r="C104" s="60">
        <v>0</v>
      </c>
      <c r="D104" s="60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  <c r="P104" s="59">
        <v>0</v>
      </c>
      <c r="Q104" s="59">
        <v>0</v>
      </c>
      <c r="R104" s="59">
        <v>0</v>
      </c>
      <c r="S104" s="59">
        <v>0</v>
      </c>
      <c r="T104" s="59">
        <v>0</v>
      </c>
      <c r="U104" s="59">
        <v>0</v>
      </c>
      <c r="V104" s="59">
        <v>0</v>
      </c>
      <c r="W104" s="59">
        <v>0</v>
      </c>
      <c r="X104" s="59">
        <v>0</v>
      </c>
      <c r="Y104" s="59">
        <v>0</v>
      </c>
      <c r="Z104" s="59">
        <v>0</v>
      </c>
      <c r="AA104" s="59">
        <v>0</v>
      </c>
      <c r="AB104" s="59">
        <v>0</v>
      </c>
      <c r="AC104" s="59">
        <v>0</v>
      </c>
      <c r="AD104" s="59">
        <v>0</v>
      </c>
      <c r="AE104" s="64">
        <f t="shared" si="17"/>
        <v>0</v>
      </c>
      <c r="AF104" s="64">
        <f t="shared" si="18"/>
        <v>0</v>
      </c>
      <c r="AG104" s="64">
        <f t="shared" si="19"/>
        <v>0</v>
      </c>
    </row>
    <row r="105" spans="1:33" customFormat="1">
      <c r="A105" s="115" t="s">
        <v>130</v>
      </c>
      <c r="B105" s="115"/>
      <c r="C105" s="60">
        <v>0</v>
      </c>
      <c r="D105" s="60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1</v>
      </c>
      <c r="R105" s="59">
        <v>2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64">
        <f t="shared" si="17"/>
        <v>1</v>
      </c>
      <c r="AF105" s="64">
        <f t="shared" si="18"/>
        <v>2</v>
      </c>
      <c r="AG105" s="64">
        <f t="shared" si="19"/>
        <v>3</v>
      </c>
    </row>
    <row r="106" spans="1:33" customFormat="1">
      <c r="A106" s="111" t="s">
        <v>0</v>
      </c>
      <c r="B106" s="36" t="s">
        <v>15</v>
      </c>
      <c r="C106" s="39">
        <f>C105+C99+C95+C89+C82+C76+C75+C72+C71+C65+C63</f>
        <v>0</v>
      </c>
      <c r="D106" s="65">
        <f t="shared" ref="D106:AD106" si="27">D105+D99+D95+D89+D82+D76+D75+D72+D71+D65+D63</f>
        <v>0</v>
      </c>
      <c r="E106" s="65">
        <f t="shared" si="27"/>
        <v>0</v>
      </c>
      <c r="F106" s="65">
        <f t="shared" si="27"/>
        <v>0</v>
      </c>
      <c r="G106" s="65">
        <f t="shared" si="27"/>
        <v>0</v>
      </c>
      <c r="H106" s="65">
        <f t="shared" si="27"/>
        <v>0</v>
      </c>
      <c r="I106" s="65">
        <f t="shared" si="27"/>
        <v>0</v>
      </c>
      <c r="J106" s="65">
        <f t="shared" si="27"/>
        <v>0</v>
      </c>
      <c r="K106" s="65">
        <f t="shared" si="27"/>
        <v>0</v>
      </c>
      <c r="L106" s="65">
        <f t="shared" si="27"/>
        <v>0</v>
      </c>
      <c r="M106" s="65">
        <f t="shared" si="27"/>
        <v>0</v>
      </c>
      <c r="N106" s="65">
        <f t="shared" si="27"/>
        <v>0</v>
      </c>
      <c r="O106" s="65">
        <f t="shared" si="27"/>
        <v>0</v>
      </c>
      <c r="P106" s="65">
        <f t="shared" si="27"/>
        <v>0</v>
      </c>
      <c r="Q106" s="65">
        <f t="shared" si="27"/>
        <v>214</v>
      </c>
      <c r="R106" s="65">
        <f t="shared" si="27"/>
        <v>208</v>
      </c>
      <c r="S106" s="65">
        <f t="shared" si="27"/>
        <v>0</v>
      </c>
      <c r="T106" s="65">
        <f t="shared" si="27"/>
        <v>0</v>
      </c>
      <c r="U106" s="65">
        <f t="shared" si="27"/>
        <v>2</v>
      </c>
      <c r="V106" s="65">
        <f t="shared" si="27"/>
        <v>5</v>
      </c>
      <c r="W106" s="65">
        <f t="shared" si="27"/>
        <v>8</v>
      </c>
      <c r="X106" s="65">
        <f t="shared" si="27"/>
        <v>7</v>
      </c>
      <c r="Y106" s="65">
        <f t="shared" si="27"/>
        <v>0</v>
      </c>
      <c r="Z106" s="65">
        <f t="shared" si="27"/>
        <v>0</v>
      </c>
      <c r="AA106" s="65">
        <f t="shared" si="27"/>
        <v>0</v>
      </c>
      <c r="AB106" s="65">
        <f t="shared" si="27"/>
        <v>0</v>
      </c>
      <c r="AC106" s="65">
        <f t="shared" si="27"/>
        <v>0</v>
      </c>
      <c r="AD106" s="65">
        <f t="shared" si="27"/>
        <v>0</v>
      </c>
      <c r="AE106" s="64">
        <f t="shared" si="17"/>
        <v>224</v>
      </c>
      <c r="AF106" s="64">
        <f t="shared" si="18"/>
        <v>220</v>
      </c>
      <c r="AG106" s="64">
        <f t="shared" si="19"/>
        <v>444</v>
      </c>
    </row>
    <row r="107" spans="1:33" customFormat="1">
      <c r="A107" s="111"/>
      <c r="B107" s="36" t="s">
        <v>16</v>
      </c>
      <c r="C107" s="39">
        <f>C102+C96+C90+C83+C77+C74+C64</f>
        <v>0</v>
      </c>
      <c r="D107" s="65">
        <f t="shared" ref="D107:AD107" si="28">D102+D96+D90+D83+D77+D74+D64</f>
        <v>0</v>
      </c>
      <c r="E107" s="65">
        <f t="shared" si="28"/>
        <v>0</v>
      </c>
      <c r="F107" s="65">
        <f t="shared" si="28"/>
        <v>0</v>
      </c>
      <c r="G107" s="65">
        <f t="shared" si="28"/>
        <v>0</v>
      </c>
      <c r="H107" s="65">
        <f t="shared" si="28"/>
        <v>0</v>
      </c>
      <c r="I107" s="65">
        <f t="shared" si="28"/>
        <v>0</v>
      </c>
      <c r="J107" s="65">
        <f t="shared" si="28"/>
        <v>0</v>
      </c>
      <c r="K107" s="65">
        <f t="shared" si="28"/>
        <v>0</v>
      </c>
      <c r="L107" s="65">
        <f t="shared" si="28"/>
        <v>0</v>
      </c>
      <c r="M107" s="65">
        <f t="shared" si="28"/>
        <v>0</v>
      </c>
      <c r="N107" s="65">
        <f t="shared" si="28"/>
        <v>0</v>
      </c>
      <c r="O107" s="65">
        <f t="shared" si="28"/>
        <v>0</v>
      </c>
      <c r="P107" s="65">
        <f t="shared" si="28"/>
        <v>0</v>
      </c>
      <c r="Q107" s="65">
        <f t="shared" si="28"/>
        <v>2</v>
      </c>
      <c r="R107" s="65">
        <f t="shared" si="28"/>
        <v>1</v>
      </c>
      <c r="S107" s="65">
        <f t="shared" si="28"/>
        <v>0</v>
      </c>
      <c r="T107" s="65">
        <f t="shared" si="28"/>
        <v>0</v>
      </c>
      <c r="U107" s="65">
        <f t="shared" si="28"/>
        <v>94</v>
      </c>
      <c r="V107" s="65">
        <f t="shared" si="28"/>
        <v>119</v>
      </c>
      <c r="W107" s="65">
        <f t="shared" si="28"/>
        <v>0</v>
      </c>
      <c r="X107" s="65">
        <f t="shared" si="28"/>
        <v>0</v>
      </c>
      <c r="Y107" s="65">
        <f t="shared" si="28"/>
        <v>0</v>
      </c>
      <c r="Z107" s="65">
        <f t="shared" si="28"/>
        <v>0</v>
      </c>
      <c r="AA107" s="65">
        <f t="shared" si="28"/>
        <v>0</v>
      </c>
      <c r="AB107" s="65">
        <f t="shared" si="28"/>
        <v>0</v>
      </c>
      <c r="AC107" s="65">
        <f t="shared" si="28"/>
        <v>0</v>
      </c>
      <c r="AD107" s="65">
        <f t="shared" si="28"/>
        <v>0</v>
      </c>
      <c r="AE107" s="64">
        <f t="shared" si="17"/>
        <v>96</v>
      </c>
      <c r="AF107" s="64">
        <f t="shared" si="18"/>
        <v>120</v>
      </c>
      <c r="AG107" s="64">
        <f t="shared" si="19"/>
        <v>216</v>
      </c>
    </row>
    <row r="108" spans="1:33" customFormat="1">
      <c r="A108" s="111"/>
      <c r="B108" s="36" t="s">
        <v>17</v>
      </c>
      <c r="C108" s="39">
        <f>C104+C94+C84+C73+C68+C103</f>
        <v>0</v>
      </c>
      <c r="D108" s="65">
        <f t="shared" ref="D108:AD108" si="29">D104+D94+D84+D73+D68+D103</f>
        <v>0</v>
      </c>
      <c r="E108" s="65">
        <f t="shared" si="29"/>
        <v>0</v>
      </c>
      <c r="F108" s="65">
        <f t="shared" si="29"/>
        <v>0</v>
      </c>
      <c r="G108" s="65">
        <f t="shared" si="29"/>
        <v>0</v>
      </c>
      <c r="H108" s="65">
        <f t="shared" si="29"/>
        <v>0</v>
      </c>
      <c r="I108" s="65">
        <f t="shared" si="29"/>
        <v>0</v>
      </c>
      <c r="J108" s="65">
        <f t="shared" si="29"/>
        <v>0</v>
      </c>
      <c r="K108" s="65">
        <f t="shared" si="29"/>
        <v>0</v>
      </c>
      <c r="L108" s="65">
        <f t="shared" si="29"/>
        <v>0</v>
      </c>
      <c r="M108" s="65">
        <f t="shared" si="29"/>
        <v>0</v>
      </c>
      <c r="N108" s="65">
        <f t="shared" si="29"/>
        <v>0</v>
      </c>
      <c r="O108" s="65">
        <f t="shared" si="29"/>
        <v>0</v>
      </c>
      <c r="P108" s="65">
        <f t="shared" si="29"/>
        <v>0</v>
      </c>
      <c r="Q108" s="65">
        <f t="shared" si="29"/>
        <v>2</v>
      </c>
      <c r="R108" s="65">
        <f t="shared" si="29"/>
        <v>3</v>
      </c>
      <c r="S108" s="65">
        <f t="shared" si="29"/>
        <v>0</v>
      </c>
      <c r="T108" s="65">
        <f t="shared" si="29"/>
        <v>0</v>
      </c>
      <c r="U108" s="65">
        <f t="shared" si="29"/>
        <v>0</v>
      </c>
      <c r="V108" s="65">
        <f t="shared" si="29"/>
        <v>0</v>
      </c>
      <c r="W108" s="65">
        <f t="shared" si="29"/>
        <v>50</v>
      </c>
      <c r="X108" s="65">
        <f t="shared" si="29"/>
        <v>73</v>
      </c>
      <c r="Y108" s="65">
        <f t="shared" si="29"/>
        <v>0</v>
      </c>
      <c r="Z108" s="65">
        <f t="shared" si="29"/>
        <v>0</v>
      </c>
      <c r="AA108" s="65">
        <f t="shared" si="29"/>
        <v>0</v>
      </c>
      <c r="AB108" s="65">
        <f t="shared" si="29"/>
        <v>0</v>
      </c>
      <c r="AC108" s="65">
        <f t="shared" si="29"/>
        <v>0</v>
      </c>
      <c r="AD108" s="65">
        <f t="shared" si="29"/>
        <v>0</v>
      </c>
      <c r="AE108" s="64">
        <f t="shared" si="17"/>
        <v>52</v>
      </c>
      <c r="AF108" s="64">
        <f t="shared" si="18"/>
        <v>76</v>
      </c>
      <c r="AG108" s="64">
        <f t="shared" si="19"/>
        <v>128</v>
      </c>
    </row>
    <row r="109" spans="1:33" customFormat="1">
      <c r="A109" s="125" t="s">
        <v>131</v>
      </c>
      <c r="B109" s="125"/>
      <c r="C109" s="40">
        <f>C108+C107+C106</f>
        <v>0</v>
      </c>
      <c r="D109" s="64">
        <f t="shared" ref="D109:AD109" si="30">D108+D107+D106</f>
        <v>0</v>
      </c>
      <c r="E109" s="64">
        <f t="shared" si="30"/>
        <v>0</v>
      </c>
      <c r="F109" s="64">
        <f t="shared" si="30"/>
        <v>0</v>
      </c>
      <c r="G109" s="64">
        <f t="shared" si="30"/>
        <v>0</v>
      </c>
      <c r="H109" s="64">
        <f t="shared" si="30"/>
        <v>0</v>
      </c>
      <c r="I109" s="64">
        <f t="shared" si="30"/>
        <v>0</v>
      </c>
      <c r="J109" s="64">
        <f t="shared" si="30"/>
        <v>0</v>
      </c>
      <c r="K109" s="64">
        <f t="shared" si="30"/>
        <v>0</v>
      </c>
      <c r="L109" s="64">
        <f t="shared" si="30"/>
        <v>0</v>
      </c>
      <c r="M109" s="64">
        <f t="shared" si="30"/>
        <v>0</v>
      </c>
      <c r="N109" s="64">
        <f t="shared" si="30"/>
        <v>0</v>
      </c>
      <c r="O109" s="64">
        <f t="shared" si="30"/>
        <v>0</v>
      </c>
      <c r="P109" s="64">
        <f t="shared" si="30"/>
        <v>0</v>
      </c>
      <c r="Q109" s="64">
        <f t="shared" si="30"/>
        <v>218</v>
      </c>
      <c r="R109" s="64">
        <f t="shared" si="30"/>
        <v>212</v>
      </c>
      <c r="S109" s="64">
        <f t="shared" si="30"/>
        <v>0</v>
      </c>
      <c r="T109" s="64">
        <f t="shared" si="30"/>
        <v>0</v>
      </c>
      <c r="U109" s="64">
        <f t="shared" si="30"/>
        <v>96</v>
      </c>
      <c r="V109" s="64">
        <f t="shared" si="30"/>
        <v>124</v>
      </c>
      <c r="W109" s="64">
        <f t="shared" si="30"/>
        <v>58</v>
      </c>
      <c r="X109" s="64">
        <f t="shared" si="30"/>
        <v>80</v>
      </c>
      <c r="Y109" s="64">
        <f t="shared" si="30"/>
        <v>0</v>
      </c>
      <c r="Z109" s="64">
        <f t="shared" si="30"/>
        <v>0</v>
      </c>
      <c r="AA109" s="64">
        <f t="shared" si="30"/>
        <v>0</v>
      </c>
      <c r="AB109" s="64">
        <f t="shared" si="30"/>
        <v>0</v>
      </c>
      <c r="AC109" s="64">
        <f t="shared" si="30"/>
        <v>0</v>
      </c>
      <c r="AD109" s="64">
        <f t="shared" si="30"/>
        <v>0</v>
      </c>
      <c r="AE109" s="64">
        <f t="shared" si="17"/>
        <v>372</v>
      </c>
      <c r="AF109" s="64">
        <f t="shared" si="18"/>
        <v>416</v>
      </c>
      <c r="AG109" s="64">
        <f t="shared" si="19"/>
        <v>788</v>
      </c>
    </row>
    <row r="110" spans="1:33" customFormat="1" ht="14.25"/>
    <row r="111" spans="1:33" customFormat="1" ht="14.25"/>
    <row r="112" spans="1:33" customFormat="1" ht="26.25" customHeight="1"/>
    <row r="113" spans="1:33" s="14" customFormat="1" ht="26.2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s="14" customFormat="1" ht="26.2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14" customFormat="1" ht="26.2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s="14" customFormat="1" ht="26.2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s="14" customFormat="1" ht="26.2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14" customForma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s="14" customForma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s="14" customForma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14" customFormat="1" ht="26.2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s="14" customFormat="1" ht="26.2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s="14" customFormat="1" ht="26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4" customFormat="1" ht="26.2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s="14" customFormat="1" ht="26.2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s="14" customFormat="1" ht="26.2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14" customFormat="1" ht="26.2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s="14" customFormat="1" ht="26.2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s="14" customForma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s="14" customForma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s="14" customForma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s="14" customFormat="1" ht="26.2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s="14" customFormat="1" ht="26.2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s="14" customForma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s="14" customFormat="1" ht="26.2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s="14" customForma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s="14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s="14" customFormat="1" ht="26.2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s="14" customFormat="1" ht="26.2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s="14" customFormat="1" ht="26.2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s="14" customFormat="1" ht="26.2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s="14" customForma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s="14" customForma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s="14" customForma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s="14" customFormat="1" ht="26.2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s="14" customFormat="1" ht="26.2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s="14" customFormat="1" ht="26.2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s="14" customForma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s="14" customForma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s="14" customFormat="1" ht="26.2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customFormat="1" ht="14.25"/>
    <row r="152" spans="1:3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</sheetData>
  <mergeCells count="80">
    <mergeCell ref="A49:B49"/>
    <mergeCell ref="A18:B18"/>
    <mergeCell ref="A104:B104"/>
    <mergeCell ref="A73:B73"/>
    <mergeCell ref="A35:B35"/>
    <mergeCell ref="A40:B40"/>
    <mergeCell ref="A36:A39"/>
    <mergeCell ref="A30:A34"/>
    <mergeCell ref="A23:A27"/>
    <mergeCell ref="A95:B95"/>
    <mergeCell ref="A77:B77"/>
    <mergeCell ref="A78:A82"/>
    <mergeCell ref="A85:A89"/>
    <mergeCell ref="A61:B62"/>
    <mergeCell ref="A90:B90"/>
    <mergeCell ref="A91:A94"/>
    <mergeCell ref="A8:B8"/>
    <mergeCell ref="A9:B9"/>
    <mergeCell ref="A6:B7"/>
    <mergeCell ref="A10:B10"/>
    <mergeCell ref="A22:B22"/>
    <mergeCell ref="A21:B21"/>
    <mergeCell ref="A11:A13"/>
    <mergeCell ref="A14:A16"/>
    <mergeCell ref="A17:B17"/>
    <mergeCell ref="A19:B19"/>
    <mergeCell ref="A20:B20"/>
    <mergeCell ref="A5:AG5"/>
    <mergeCell ref="E6:F6"/>
    <mergeCell ref="G6:H6"/>
    <mergeCell ref="I6:J6"/>
    <mergeCell ref="K6:L6"/>
    <mergeCell ref="M6:N6"/>
    <mergeCell ref="O6:P6"/>
    <mergeCell ref="Q6:R6"/>
    <mergeCell ref="AE6:AG6"/>
    <mergeCell ref="S6:T6"/>
    <mergeCell ref="U6:V6"/>
    <mergeCell ref="W6:X6"/>
    <mergeCell ref="Y6:Z6"/>
    <mergeCell ref="AA6:AB6"/>
    <mergeCell ref="AC6:AD6"/>
    <mergeCell ref="C6:D6"/>
    <mergeCell ref="A105:B105"/>
    <mergeCell ref="A106:A108"/>
    <mergeCell ref="A109:B109"/>
    <mergeCell ref="A96:B96"/>
    <mergeCell ref="A97:A99"/>
    <mergeCell ref="A100:A102"/>
    <mergeCell ref="A69:A71"/>
    <mergeCell ref="A72:B72"/>
    <mergeCell ref="A75:B75"/>
    <mergeCell ref="A74:B74"/>
    <mergeCell ref="A64:B64"/>
    <mergeCell ref="A65:B65"/>
    <mergeCell ref="A76:B76"/>
    <mergeCell ref="A66:A68"/>
    <mergeCell ref="A41:B41"/>
    <mergeCell ref="A50:B50"/>
    <mergeCell ref="A54:B54"/>
    <mergeCell ref="A63:B63"/>
    <mergeCell ref="A51:A53"/>
    <mergeCell ref="A45:A47"/>
    <mergeCell ref="A42:A44"/>
    <mergeCell ref="A60:AG60"/>
    <mergeCell ref="U61:V61"/>
    <mergeCell ref="W61:X61"/>
    <mergeCell ref="Y61:Z61"/>
    <mergeCell ref="AA61:AB61"/>
    <mergeCell ref="I61:J61"/>
    <mergeCell ref="E61:F61"/>
    <mergeCell ref="G61:H61"/>
    <mergeCell ref="C61:D61"/>
    <mergeCell ref="AC61:AD61"/>
    <mergeCell ref="AE61:AG61"/>
    <mergeCell ref="Q61:R61"/>
    <mergeCell ref="S61:T61"/>
    <mergeCell ref="K61:L61"/>
    <mergeCell ref="M61:N61"/>
    <mergeCell ref="O61:P61"/>
  </mergeCells>
  <printOptions horizontalCentered="1" verticalCentered="1"/>
  <pageMargins left="0" right="0.27559055118110237" top="0.74803149606299213" bottom="0.74803149606299213" header="0.31496062992125984" footer="0.31496062992125984"/>
  <pageSetup scale="50" orientation="landscape" r:id="rId1"/>
  <rowBreaks count="2" manualBreakCount="2">
    <brk id="26" max="31" man="1"/>
    <brk id="43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T160"/>
  <sheetViews>
    <sheetView rightToLeft="1" topLeftCell="A24" zoomScale="70" zoomScaleNormal="70" workbookViewId="0">
      <selection activeCell="D32" sqref="D32"/>
    </sheetView>
  </sheetViews>
  <sheetFormatPr defaultColWidth="9" defaultRowHeight="27.75"/>
  <cols>
    <col min="1" max="1" width="14.625" style="20" bestFit="1" customWidth="1"/>
    <col min="2" max="2" width="14.375" style="20" customWidth="1"/>
    <col min="3" max="3" width="9" style="20" customWidth="1"/>
    <col min="4" max="17" width="7.125" style="20" customWidth="1"/>
    <col min="18" max="18" width="7.875" style="20" bestFit="1" customWidth="1"/>
    <col min="19" max="20" width="7.125" style="20" customWidth="1"/>
    <col min="21" max="16384" width="9" style="20"/>
  </cols>
  <sheetData>
    <row r="2" spans="1:15" customFormat="1" ht="28.5" customHeight="1"/>
    <row r="5" spans="1:15" s="7" customFormat="1">
      <c r="A5" s="137" t="s">
        <v>207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</row>
    <row r="6" spans="1:15" s="7" customFormat="1">
      <c r="A6" s="134" t="s">
        <v>66</v>
      </c>
      <c r="B6" s="134" t="s">
        <v>66</v>
      </c>
      <c r="C6" s="133" t="s">
        <v>44</v>
      </c>
      <c r="D6" s="133"/>
      <c r="E6" s="133" t="s">
        <v>132</v>
      </c>
      <c r="F6" s="133"/>
      <c r="G6" s="133" t="s">
        <v>133</v>
      </c>
      <c r="H6" s="133"/>
      <c r="I6" s="133" t="s">
        <v>23</v>
      </c>
      <c r="J6" s="133"/>
      <c r="K6" s="134" t="s">
        <v>7</v>
      </c>
      <c r="L6" s="134"/>
      <c r="M6" s="134" t="s">
        <v>0</v>
      </c>
      <c r="N6" s="134"/>
      <c r="O6" s="134"/>
    </row>
    <row r="7" spans="1:15" s="7" customFormat="1">
      <c r="A7" s="134"/>
      <c r="B7" s="134"/>
      <c r="C7" s="21" t="s">
        <v>1</v>
      </c>
      <c r="D7" s="21" t="s">
        <v>70</v>
      </c>
      <c r="E7" s="21" t="s">
        <v>1</v>
      </c>
      <c r="F7" s="21" t="s">
        <v>70</v>
      </c>
      <c r="G7" s="21" t="s">
        <v>1</v>
      </c>
      <c r="H7" s="21" t="s">
        <v>70</v>
      </c>
      <c r="I7" s="21" t="s">
        <v>1</v>
      </c>
      <c r="J7" s="21" t="s">
        <v>70</v>
      </c>
      <c r="K7" s="21" t="s">
        <v>1</v>
      </c>
      <c r="L7" s="21" t="s">
        <v>70</v>
      </c>
      <c r="M7" s="21" t="s">
        <v>1</v>
      </c>
      <c r="N7" s="21" t="s">
        <v>70</v>
      </c>
      <c r="O7" s="21" t="s">
        <v>60</v>
      </c>
    </row>
    <row r="8" spans="1:15" s="7" customFormat="1" ht="46.5" customHeight="1">
      <c r="A8" s="135" t="s">
        <v>134</v>
      </c>
      <c r="B8" s="22" t="s">
        <v>24</v>
      </c>
      <c r="C8" s="75">
        <v>4</v>
      </c>
      <c r="D8" s="75">
        <v>4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21">
        <f>K8+I8+G8+E8+C8</f>
        <v>4</v>
      </c>
      <c r="N8" s="21">
        <f>L8+J8+H8+F8+D8</f>
        <v>4</v>
      </c>
      <c r="O8" s="12">
        <f>N8+M8</f>
        <v>8</v>
      </c>
    </row>
    <row r="9" spans="1:15" s="7" customFormat="1" ht="35.1" customHeight="1">
      <c r="A9" s="135"/>
      <c r="B9" s="22" t="s">
        <v>47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57">
        <f t="shared" ref="M9:M15" si="0">K9+I9+G9+E9+C9</f>
        <v>0</v>
      </c>
      <c r="N9" s="57">
        <f t="shared" ref="N9:N15" si="1">L9+J9+H9+F9+D9</f>
        <v>0</v>
      </c>
      <c r="O9" s="56">
        <f t="shared" ref="O9:O15" si="2">N9+M9</f>
        <v>0</v>
      </c>
    </row>
    <row r="10" spans="1:15" s="7" customFormat="1" ht="35.1" customHeight="1">
      <c r="A10" s="136" t="s">
        <v>135</v>
      </c>
      <c r="B10" s="22" t="s">
        <v>24</v>
      </c>
      <c r="C10" s="75">
        <v>16</v>
      </c>
      <c r="D10" s="75">
        <v>12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57">
        <f t="shared" si="0"/>
        <v>16</v>
      </c>
      <c r="N10" s="57">
        <f t="shared" si="1"/>
        <v>12</v>
      </c>
      <c r="O10" s="56">
        <f t="shared" si="2"/>
        <v>28</v>
      </c>
    </row>
    <row r="11" spans="1:15" s="7" customFormat="1" ht="35.1" customHeight="1">
      <c r="A11" s="136"/>
      <c r="B11" s="22" t="s">
        <v>47</v>
      </c>
      <c r="C11" s="75">
        <v>5</v>
      </c>
      <c r="D11" s="75">
        <v>2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57">
        <f t="shared" si="0"/>
        <v>5</v>
      </c>
      <c r="N11" s="57">
        <f t="shared" si="1"/>
        <v>2</v>
      </c>
      <c r="O11" s="56">
        <f t="shared" si="2"/>
        <v>7</v>
      </c>
    </row>
    <row r="12" spans="1:15" s="7" customFormat="1" ht="35.1" customHeight="1">
      <c r="A12" s="135" t="s">
        <v>136</v>
      </c>
      <c r="B12" s="22" t="s">
        <v>24</v>
      </c>
      <c r="C12" s="75">
        <v>6</v>
      </c>
      <c r="D12" s="75">
        <v>4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57">
        <f t="shared" si="0"/>
        <v>6</v>
      </c>
      <c r="N12" s="57">
        <f t="shared" si="1"/>
        <v>4</v>
      </c>
      <c r="O12" s="56">
        <f t="shared" si="2"/>
        <v>10</v>
      </c>
    </row>
    <row r="13" spans="1:15" s="7" customFormat="1" ht="35.1" customHeight="1">
      <c r="A13" s="135"/>
      <c r="B13" s="22" t="s">
        <v>47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57">
        <f t="shared" si="0"/>
        <v>0</v>
      </c>
      <c r="N13" s="57">
        <f t="shared" si="1"/>
        <v>0</v>
      </c>
      <c r="O13" s="56">
        <f t="shared" si="2"/>
        <v>0</v>
      </c>
    </row>
    <row r="14" spans="1:15" s="7" customFormat="1" ht="35.1" customHeight="1">
      <c r="A14" s="125" t="s">
        <v>0</v>
      </c>
      <c r="B14" s="21" t="s">
        <v>24</v>
      </c>
      <c r="C14" s="12">
        <f>C12+C10+C8</f>
        <v>26</v>
      </c>
      <c r="D14" s="56">
        <f t="shared" ref="D14:L14" si="3">D12+D10+D8</f>
        <v>20</v>
      </c>
      <c r="E14" s="56">
        <f t="shared" si="3"/>
        <v>0</v>
      </c>
      <c r="F14" s="56">
        <f t="shared" si="3"/>
        <v>0</v>
      </c>
      <c r="G14" s="56">
        <f t="shared" si="3"/>
        <v>0</v>
      </c>
      <c r="H14" s="56">
        <f t="shared" si="3"/>
        <v>0</v>
      </c>
      <c r="I14" s="56">
        <f t="shared" si="3"/>
        <v>0</v>
      </c>
      <c r="J14" s="56">
        <f t="shared" si="3"/>
        <v>0</v>
      </c>
      <c r="K14" s="56">
        <f t="shared" si="3"/>
        <v>0</v>
      </c>
      <c r="L14" s="56">
        <f t="shared" si="3"/>
        <v>0</v>
      </c>
      <c r="M14" s="57">
        <f t="shared" si="0"/>
        <v>26</v>
      </c>
      <c r="N14" s="57">
        <f t="shared" si="1"/>
        <v>20</v>
      </c>
      <c r="O14" s="56">
        <f t="shared" si="2"/>
        <v>46</v>
      </c>
    </row>
    <row r="15" spans="1:15" s="7" customFormat="1" ht="35.1" customHeight="1">
      <c r="A15" s="125"/>
      <c r="B15" s="21" t="s">
        <v>47</v>
      </c>
      <c r="C15" s="12">
        <f>C13+C11+C9</f>
        <v>5</v>
      </c>
      <c r="D15" s="56">
        <f t="shared" ref="D15:L15" si="4">D13+D11+D9</f>
        <v>2</v>
      </c>
      <c r="E15" s="56">
        <f t="shared" si="4"/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7">
        <f t="shared" si="0"/>
        <v>5</v>
      </c>
      <c r="N15" s="57">
        <f t="shared" si="1"/>
        <v>2</v>
      </c>
      <c r="O15" s="56">
        <f t="shared" si="2"/>
        <v>7</v>
      </c>
    </row>
    <row r="16" spans="1:15" s="23" customFormat="1" ht="35.1" customHeight="1"/>
    <row r="17" spans="1:20" customFormat="1" ht="35.1" customHeight="1"/>
    <row r="18" spans="1:20" customFormat="1" ht="35.1" customHeight="1"/>
    <row r="19" spans="1:20" customFormat="1" ht="35.1" customHeight="1"/>
    <row r="20" spans="1:20" customFormat="1" ht="35.1" customHeight="1"/>
    <row r="21" spans="1:20" customFormat="1" ht="35.1" customHeight="1"/>
    <row r="22" spans="1:20" customFormat="1" ht="30" customHeight="1"/>
    <row r="23" spans="1:20" customFormat="1" ht="30" customHeight="1"/>
    <row r="24" spans="1:20" s="23" customFormat="1" ht="30" customHeight="1">
      <c r="A24" s="137" t="s">
        <v>208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7"/>
      <c r="Q24" s="7"/>
      <c r="R24" s="7"/>
      <c r="S24" s="7"/>
      <c r="T24" s="7"/>
    </row>
    <row r="25" spans="1:20" s="23" customFormat="1" ht="35.1" customHeight="1">
      <c r="A25" s="134" t="s">
        <v>66</v>
      </c>
      <c r="B25" s="134" t="s">
        <v>66</v>
      </c>
      <c r="C25" s="133" t="s">
        <v>44</v>
      </c>
      <c r="D25" s="133"/>
      <c r="E25" s="133" t="s">
        <v>132</v>
      </c>
      <c r="F25" s="133"/>
      <c r="G25" s="133" t="s">
        <v>133</v>
      </c>
      <c r="H25" s="133"/>
      <c r="I25" s="133" t="s">
        <v>23</v>
      </c>
      <c r="J25" s="133"/>
      <c r="K25" s="134" t="s">
        <v>7</v>
      </c>
      <c r="L25" s="134"/>
      <c r="M25" s="134" t="s">
        <v>0</v>
      </c>
      <c r="N25" s="134"/>
      <c r="O25" s="134"/>
      <c r="P25" s="7"/>
      <c r="Q25" s="7"/>
      <c r="R25" s="7"/>
      <c r="S25" s="7"/>
      <c r="T25" s="7"/>
    </row>
    <row r="26" spans="1:20" s="23" customFormat="1" ht="35.1" customHeight="1">
      <c r="A26" s="134"/>
      <c r="B26" s="134"/>
      <c r="C26" s="21" t="s">
        <v>1</v>
      </c>
      <c r="D26" s="21" t="s">
        <v>70</v>
      </c>
      <c r="E26" s="21" t="s">
        <v>1</v>
      </c>
      <c r="F26" s="21" t="s">
        <v>70</v>
      </c>
      <c r="G26" s="21" t="s">
        <v>1</v>
      </c>
      <c r="H26" s="21" t="s">
        <v>70</v>
      </c>
      <c r="I26" s="21" t="s">
        <v>1</v>
      </c>
      <c r="J26" s="21" t="s">
        <v>70</v>
      </c>
      <c r="K26" s="21" t="s">
        <v>1</v>
      </c>
      <c r="L26" s="21" t="s">
        <v>70</v>
      </c>
      <c r="M26" s="21" t="s">
        <v>1</v>
      </c>
      <c r="N26" s="21" t="s">
        <v>70</v>
      </c>
      <c r="O26" s="21" t="s">
        <v>60</v>
      </c>
      <c r="P26" s="7"/>
      <c r="Q26" s="7"/>
      <c r="R26" s="7"/>
      <c r="S26" s="7"/>
      <c r="T26" s="7"/>
    </row>
    <row r="27" spans="1:20" s="23" customFormat="1" ht="35.1" customHeight="1">
      <c r="A27" s="135" t="s">
        <v>134</v>
      </c>
      <c r="B27" s="22" t="s">
        <v>24</v>
      </c>
      <c r="C27" s="75">
        <v>1</v>
      </c>
      <c r="D27" s="75">
        <v>1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21">
        <f>K27+I27+G27+E27+C27</f>
        <v>1</v>
      </c>
      <c r="N27" s="21">
        <f>L27+J27+H27+F27+D27</f>
        <v>1</v>
      </c>
      <c r="O27" s="12">
        <f>N27+M27</f>
        <v>2</v>
      </c>
      <c r="P27" s="7"/>
      <c r="Q27" s="7"/>
      <c r="R27" s="7"/>
      <c r="S27" s="7"/>
      <c r="T27" s="7"/>
    </row>
    <row r="28" spans="1:20" s="23" customFormat="1" ht="35.1" customHeight="1">
      <c r="A28" s="135"/>
      <c r="B28" s="22" t="s">
        <v>47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4">
        <f t="shared" ref="M28:M32" si="5">K28+I28+G28+E28+C28</f>
        <v>0</v>
      </c>
      <c r="N28" s="74">
        <f t="shared" ref="N28:N32" si="6">L28+J28+H28+F28+D28</f>
        <v>0</v>
      </c>
      <c r="O28" s="73">
        <f t="shared" ref="O28:O32" si="7">N28+M28</f>
        <v>0</v>
      </c>
      <c r="P28" s="7"/>
      <c r="Q28" s="7"/>
      <c r="R28" s="7"/>
      <c r="S28" s="77"/>
      <c r="T28" s="7"/>
    </row>
    <row r="29" spans="1:20" s="23" customFormat="1" ht="35.1" customHeight="1">
      <c r="A29" s="136" t="s">
        <v>135</v>
      </c>
      <c r="B29" s="22" t="s">
        <v>24</v>
      </c>
      <c r="C29" s="75">
        <v>3</v>
      </c>
      <c r="D29" s="75">
        <v>1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4">
        <f t="shared" si="5"/>
        <v>3</v>
      </c>
      <c r="N29" s="74">
        <f t="shared" si="6"/>
        <v>1</v>
      </c>
      <c r="O29" s="73">
        <f t="shared" si="7"/>
        <v>4</v>
      </c>
      <c r="P29" s="7"/>
      <c r="Q29" s="7"/>
      <c r="R29" s="7"/>
      <c r="S29" s="7"/>
      <c r="T29" s="7"/>
    </row>
    <row r="30" spans="1:20" s="23" customFormat="1" ht="35.1" customHeight="1">
      <c r="A30" s="136"/>
      <c r="B30" s="22" t="s">
        <v>47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4">
        <f t="shared" si="5"/>
        <v>0</v>
      </c>
      <c r="N30" s="74">
        <f t="shared" si="6"/>
        <v>0</v>
      </c>
      <c r="O30" s="73">
        <f t="shared" si="7"/>
        <v>0</v>
      </c>
      <c r="P30" s="7"/>
      <c r="Q30" s="7"/>
      <c r="R30" s="7"/>
      <c r="S30" s="7"/>
      <c r="T30" s="7"/>
    </row>
    <row r="31" spans="1:20" s="23" customFormat="1" ht="35.1" customHeight="1">
      <c r="A31" s="135" t="s">
        <v>136</v>
      </c>
      <c r="B31" s="22" t="s">
        <v>24</v>
      </c>
      <c r="C31" s="75">
        <v>0</v>
      </c>
      <c r="D31" s="75">
        <v>1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4">
        <f t="shared" si="5"/>
        <v>0</v>
      </c>
      <c r="N31" s="74">
        <f t="shared" si="6"/>
        <v>1</v>
      </c>
      <c r="O31" s="73">
        <f t="shared" si="7"/>
        <v>1</v>
      </c>
      <c r="P31" s="7"/>
      <c r="Q31" s="7"/>
      <c r="R31" s="7"/>
      <c r="S31" s="7"/>
      <c r="T31" s="7"/>
    </row>
    <row r="32" spans="1:20" s="23" customFormat="1" ht="35.1" customHeight="1">
      <c r="A32" s="135"/>
      <c r="B32" s="22" t="s">
        <v>47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4">
        <f t="shared" si="5"/>
        <v>0</v>
      </c>
      <c r="N32" s="74">
        <f t="shared" si="6"/>
        <v>0</v>
      </c>
      <c r="O32" s="73">
        <f t="shared" si="7"/>
        <v>0</v>
      </c>
      <c r="P32" s="7"/>
      <c r="Q32" s="7"/>
      <c r="R32" s="7"/>
      <c r="S32" s="7"/>
      <c r="T32" s="7"/>
    </row>
    <row r="33" spans="1:20" s="23" customFormat="1" ht="35.1" customHeight="1">
      <c r="A33" s="125" t="s">
        <v>0</v>
      </c>
      <c r="B33" s="21" t="s">
        <v>24</v>
      </c>
      <c r="C33" s="12">
        <f>C31+C29+C27</f>
        <v>4</v>
      </c>
      <c r="D33" s="73">
        <f t="shared" ref="D33:L33" si="8">D31+D29+D27</f>
        <v>3</v>
      </c>
      <c r="E33" s="73">
        <f t="shared" si="8"/>
        <v>0</v>
      </c>
      <c r="F33" s="73">
        <f t="shared" si="8"/>
        <v>0</v>
      </c>
      <c r="G33" s="73">
        <f t="shared" si="8"/>
        <v>0</v>
      </c>
      <c r="H33" s="73">
        <f t="shared" si="8"/>
        <v>0</v>
      </c>
      <c r="I33" s="73">
        <f t="shared" si="8"/>
        <v>0</v>
      </c>
      <c r="J33" s="73">
        <f t="shared" si="8"/>
        <v>0</v>
      </c>
      <c r="K33" s="73">
        <f t="shared" si="8"/>
        <v>0</v>
      </c>
      <c r="L33" s="73">
        <f t="shared" si="8"/>
        <v>0</v>
      </c>
      <c r="M33" s="12">
        <f>K33+I33+G33+E33+C33</f>
        <v>4</v>
      </c>
      <c r="N33" s="12">
        <f>L33+J33+H33+F33+D33</f>
        <v>3</v>
      </c>
      <c r="O33" s="12">
        <f>N33+M33</f>
        <v>7</v>
      </c>
      <c r="P33" s="7"/>
      <c r="Q33" s="7"/>
      <c r="R33" s="7"/>
      <c r="S33" s="7"/>
      <c r="T33" s="7"/>
    </row>
    <row r="34" spans="1:20" s="23" customFormat="1" ht="35.1" customHeight="1">
      <c r="A34" s="125"/>
      <c r="B34" s="21" t="s">
        <v>47</v>
      </c>
      <c r="C34" s="12">
        <f>C32+C30+C28</f>
        <v>0</v>
      </c>
      <c r="D34" s="73">
        <f t="shared" ref="D34:L34" si="9">D32+D30+D28</f>
        <v>0</v>
      </c>
      <c r="E34" s="73">
        <f t="shared" si="9"/>
        <v>0</v>
      </c>
      <c r="F34" s="73">
        <f t="shared" si="9"/>
        <v>0</v>
      </c>
      <c r="G34" s="73">
        <f t="shared" si="9"/>
        <v>0</v>
      </c>
      <c r="H34" s="73">
        <f t="shared" si="9"/>
        <v>0</v>
      </c>
      <c r="I34" s="73">
        <f t="shared" si="9"/>
        <v>0</v>
      </c>
      <c r="J34" s="73">
        <f t="shared" si="9"/>
        <v>0</v>
      </c>
      <c r="K34" s="73">
        <f t="shared" si="9"/>
        <v>0</v>
      </c>
      <c r="L34" s="73">
        <f t="shared" si="9"/>
        <v>0</v>
      </c>
      <c r="M34" s="73">
        <f>K34+I34+G34+E34+C34</f>
        <v>0</v>
      </c>
      <c r="N34" s="73">
        <f>L34+J34+H34+F34+D34</f>
        <v>0</v>
      </c>
      <c r="O34" s="73">
        <f>N34+M34</f>
        <v>0</v>
      </c>
      <c r="P34" s="7"/>
      <c r="Q34" s="7"/>
      <c r="R34" s="7"/>
      <c r="S34" s="7"/>
      <c r="T34" s="7"/>
    </row>
    <row r="35" spans="1:20" s="23" customFormat="1" ht="35.1" customHeight="1"/>
    <row r="36" spans="1:20" customFormat="1" ht="35.1" customHeight="1"/>
    <row r="37" spans="1:20" customFormat="1" ht="35.1" customHeight="1"/>
    <row r="38" spans="1:20" customFormat="1" ht="35.1" customHeight="1"/>
    <row r="39" spans="1:20" customFormat="1" ht="35.1" customHeight="1"/>
    <row r="40" spans="1:20" customFormat="1" ht="35.1" customHeight="1"/>
    <row r="41" spans="1:20" customFormat="1" ht="30" customHeight="1"/>
    <row r="42" spans="1:20" customFormat="1" ht="30" customHeight="1"/>
    <row r="43" spans="1:20" customFormat="1" ht="30" customHeight="1"/>
    <row r="44" spans="1:20" customFormat="1" ht="30" customHeight="1"/>
    <row r="45" spans="1:20" customFormat="1" ht="30" customHeight="1"/>
    <row r="46" spans="1:20" customFormat="1" ht="30" customHeight="1"/>
    <row r="47" spans="1:20" customFormat="1" ht="30" customHeight="1"/>
    <row r="48" spans="1:20" customFormat="1" ht="30" customHeight="1"/>
    <row r="49" customFormat="1" ht="30" customHeight="1"/>
    <row r="50" customFormat="1" ht="30" customHeight="1"/>
    <row r="51" customFormat="1" ht="30" customHeight="1"/>
    <row r="52" customFormat="1" ht="30" customHeight="1"/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customFormat="1" ht="35.1" customHeight="1"/>
    <row r="60" customFormat="1" ht="35.1" customHeight="1"/>
    <row r="61" customFormat="1" ht="35.1" customHeight="1"/>
    <row r="62" customFormat="1" ht="35.1" customHeight="1"/>
    <row r="63" customFormat="1" ht="35.1" customHeight="1"/>
    <row r="64" customFormat="1" ht="35.1" customHeight="1"/>
    <row r="65" customFormat="1" ht="35.1" customHeight="1"/>
    <row r="66" customFormat="1" ht="35.1" customHeight="1"/>
    <row r="67" customFormat="1" ht="35.1" customHeight="1"/>
    <row r="68" customFormat="1" ht="35.1" customHeight="1"/>
    <row r="69" customFormat="1" ht="35.1" customHeight="1"/>
    <row r="70" customFormat="1" ht="35.1" customHeight="1"/>
    <row r="71" customFormat="1" ht="35.1" customHeight="1"/>
    <row r="72" customFormat="1" ht="35.1" customHeight="1"/>
    <row r="73" customFormat="1" ht="35.1" customHeight="1"/>
    <row r="74" customFormat="1" ht="35.1" customHeight="1"/>
    <row r="75" customFormat="1" ht="35.1" customHeight="1"/>
    <row r="76" customFormat="1" ht="35.1" customHeight="1"/>
    <row r="77" customFormat="1" ht="35.1" customHeight="1"/>
    <row r="78" customFormat="1" ht="35.1" customHeight="1"/>
    <row r="79" customFormat="1" ht="35.1" customHeight="1"/>
    <row r="80" customFormat="1" ht="35.1" customHeight="1"/>
    <row r="81" customFormat="1" ht="35.1" customHeight="1"/>
    <row r="82" customFormat="1" ht="35.1" customHeight="1"/>
    <row r="83" customFormat="1" ht="35.1" customHeight="1"/>
    <row r="84" customFormat="1" ht="35.1" customHeight="1"/>
    <row r="85" customFormat="1" ht="35.1" customHeight="1"/>
    <row r="86" customFormat="1" ht="35.1" customHeight="1"/>
    <row r="87" customFormat="1" ht="35.1" customHeight="1"/>
    <row r="88" customFormat="1" ht="35.1" customHeight="1"/>
    <row r="89" customFormat="1" ht="35.1" customHeight="1"/>
    <row r="90" customFormat="1" ht="35.1" customHeight="1"/>
    <row r="91" customFormat="1" ht="35.1" customHeight="1"/>
    <row r="92" customFormat="1" ht="35.1" customHeight="1"/>
    <row r="93" customFormat="1" ht="35.1" customHeight="1"/>
    <row r="94" customFormat="1" ht="35.1" customHeight="1"/>
    <row r="95" customFormat="1" ht="35.1" customHeight="1"/>
    <row r="96" customFormat="1" ht="35.1" customHeight="1"/>
    <row r="97" customFormat="1" ht="35.1" customHeight="1"/>
    <row r="98" customFormat="1" ht="35.1" customHeight="1"/>
    <row r="99" customFormat="1" ht="35.1" customHeight="1"/>
    <row r="100" customFormat="1" ht="35.1" customHeight="1"/>
    <row r="101" customFormat="1" ht="35.1" customHeight="1"/>
    <row r="102" customFormat="1" ht="14.25"/>
    <row r="103" customFormat="1" ht="14.25"/>
    <row r="104" customFormat="1" ht="14.25"/>
    <row r="105" customFormat="1" ht="14.25"/>
    <row r="106" customFormat="1" ht="14.25"/>
    <row r="107" customFormat="1" ht="26.25" customHeight="1"/>
    <row r="108" customFormat="1" ht="14.25"/>
    <row r="109" customFormat="1" ht="14.25"/>
    <row r="110" customFormat="1" ht="14.25"/>
    <row r="111" customFormat="1" ht="14.25"/>
    <row r="112" customFormat="1" ht="14.25"/>
    <row r="113" customFormat="1" ht="14.25"/>
    <row r="114" customFormat="1" ht="14.25"/>
    <row r="115" customFormat="1" ht="14.25"/>
    <row r="116" customFormat="1" ht="14.25"/>
    <row r="117" customFormat="1" ht="14.25"/>
    <row r="118" customFormat="1" ht="14.25"/>
    <row r="119" customFormat="1" ht="14.25"/>
    <row r="120" customFormat="1" ht="14.25"/>
    <row r="121" customFormat="1" ht="14.25"/>
    <row r="122" customFormat="1" ht="14.25"/>
    <row r="123" customFormat="1" ht="14.25"/>
    <row r="124" customFormat="1" ht="14.25"/>
    <row r="125" customFormat="1" ht="14.25"/>
    <row r="126" customFormat="1" ht="14.25"/>
    <row r="127" customFormat="1" ht="14.25"/>
    <row r="128" customFormat="1" ht="14.25"/>
    <row r="129" customFormat="1" ht="14.25"/>
    <row r="130" customFormat="1" ht="14.25"/>
    <row r="131" customFormat="1" ht="14.25"/>
    <row r="132" customFormat="1" ht="14.25"/>
    <row r="133" customFormat="1" ht="14.25"/>
    <row r="134" customFormat="1" ht="14.25"/>
    <row r="135" customFormat="1" ht="14.25"/>
    <row r="136" customFormat="1" ht="14.25"/>
    <row r="137" customFormat="1" ht="14.25"/>
    <row r="138" customFormat="1" ht="14.25"/>
    <row r="139" customFormat="1" ht="14.25"/>
    <row r="140" customFormat="1" ht="14.25"/>
    <row r="141" customFormat="1" ht="14.25"/>
    <row r="142" customFormat="1" ht="14.25"/>
    <row r="143" customFormat="1" ht="14.25"/>
    <row r="144" customFormat="1" ht="14.25"/>
    <row r="145" customFormat="1" ht="14.25"/>
    <row r="146" customFormat="1" ht="14.25"/>
    <row r="147" customFormat="1" ht="14.25"/>
    <row r="148" customFormat="1" ht="14.25"/>
    <row r="149" customFormat="1" ht="14.25"/>
    <row r="150" customFormat="1" ht="14.25"/>
    <row r="151" customFormat="1" ht="14.25"/>
    <row r="152" customFormat="1" ht="14.25"/>
    <row r="153" customFormat="1" ht="14.25"/>
    <row r="154" customFormat="1" ht="14.25"/>
    <row r="155" customFormat="1" ht="14.25"/>
    <row r="156" customFormat="1" ht="14.25"/>
    <row r="157" customFormat="1" ht="14.25"/>
    <row r="158" customFormat="1" ht="14.25"/>
    <row r="159" customFormat="1" ht="14.25"/>
    <row r="160" customFormat="1" ht="14.25"/>
  </sheetData>
  <mergeCells count="26">
    <mergeCell ref="A24:O24"/>
    <mergeCell ref="A8:A9"/>
    <mergeCell ref="A10:A11"/>
    <mergeCell ref="A14:A15"/>
    <mergeCell ref="I6:J6"/>
    <mergeCell ref="K6:L6"/>
    <mergeCell ref="M6:O6"/>
    <mergeCell ref="A5:O5"/>
    <mergeCell ref="A12:A13"/>
    <mergeCell ref="A6:A7"/>
    <mergeCell ref="B6:B7"/>
    <mergeCell ref="C6:D6"/>
    <mergeCell ref="E6:F6"/>
    <mergeCell ref="G6:H6"/>
    <mergeCell ref="A31:A32"/>
    <mergeCell ref="A33:A34"/>
    <mergeCell ref="A25:A26"/>
    <mergeCell ref="B25:B26"/>
    <mergeCell ref="C25:D25"/>
    <mergeCell ref="I25:J25"/>
    <mergeCell ref="K25:L25"/>
    <mergeCell ref="M25:O25"/>
    <mergeCell ref="A27:A28"/>
    <mergeCell ref="A29:A30"/>
    <mergeCell ref="E25:F25"/>
    <mergeCell ref="G25:H25"/>
  </mergeCells>
  <printOptions horizontalCentered="1" verticalCentered="1"/>
  <pageMargins left="0.19685039370078741" right="0.19685039370078741" top="0.19685039370078741" bottom="0.19685039370078741" header="0" footer="0"/>
  <pageSetup paperSize="9" scale="85" orientation="landscape" horizontalDpi="200" verticalDpi="200" r:id="rId1"/>
  <rowBreaks count="6" manualBreakCount="6">
    <brk id="20" max="16383" man="1"/>
    <brk id="24" max="16383" man="1"/>
    <brk id="40" max="16383" man="1"/>
    <brk id="58" max="16383" man="1"/>
    <brk id="74" max="16383" man="1"/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L35"/>
  <sheetViews>
    <sheetView rightToLeft="1" topLeftCell="R6" workbookViewId="0">
      <selection activeCell="AA11" sqref="AA11"/>
    </sheetView>
  </sheetViews>
  <sheetFormatPr defaultColWidth="9" defaultRowHeight="24.75"/>
  <cols>
    <col min="1" max="1" width="6.125" style="46" customWidth="1"/>
    <col min="2" max="2" width="9.25" style="1" customWidth="1"/>
    <col min="3" max="3" width="7.375" style="1" customWidth="1"/>
    <col min="4" max="31" width="6.25" style="1" customWidth="1"/>
    <col min="32" max="34" width="5.375" style="1" bestFit="1" customWidth="1"/>
    <col min="35" max="35" width="9" style="1"/>
    <col min="36" max="38" width="9.125" customWidth="1"/>
    <col min="39" max="16384" width="9" style="1"/>
  </cols>
  <sheetData>
    <row r="1" spans="1:37" customFormat="1" ht="14.25"/>
    <row r="2" spans="1:37" customFormat="1" ht="14.25"/>
    <row r="3" spans="1:37" customFormat="1" ht="14.25"/>
    <row r="4" spans="1:37" customFormat="1" ht="14.25"/>
    <row r="5" spans="1:37" customFormat="1" ht="44.25" customHeight="1"/>
    <row r="6" spans="1:37" s="5" customFormat="1" ht="44.25" customHeight="1">
      <c r="A6" s="146" t="s">
        <v>209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</row>
    <row r="7" spans="1:37" s="5" customFormat="1" ht="44.25" customHeight="1">
      <c r="A7" s="148" t="s">
        <v>66</v>
      </c>
      <c r="B7" s="149"/>
      <c r="C7" s="139" t="s">
        <v>9</v>
      </c>
      <c r="D7" s="139"/>
      <c r="E7" s="139" t="s">
        <v>174</v>
      </c>
      <c r="F7" s="139"/>
      <c r="G7" s="139" t="s">
        <v>10</v>
      </c>
      <c r="H7" s="139"/>
      <c r="I7" s="139" t="s">
        <v>11</v>
      </c>
      <c r="J7" s="139"/>
      <c r="K7" s="139" t="s">
        <v>12</v>
      </c>
      <c r="L7" s="139"/>
      <c r="M7" s="139" t="s">
        <v>13</v>
      </c>
      <c r="N7" s="139"/>
      <c r="O7" s="139" t="s">
        <v>14</v>
      </c>
      <c r="P7" s="139"/>
      <c r="Q7" s="139" t="s">
        <v>15</v>
      </c>
      <c r="R7" s="139"/>
      <c r="S7" s="139" t="s">
        <v>117</v>
      </c>
      <c r="T7" s="139"/>
      <c r="U7" s="139" t="s">
        <v>16</v>
      </c>
      <c r="V7" s="139"/>
      <c r="W7" s="139" t="s">
        <v>51</v>
      </c>
      <c r="X7" s="139"/>
      <c r="Y7" s="139" t="s">
        <v>18</v>
      </c>
      <c r="Z7" s="139"/>
      <c r="AA7" s="139" t="s">
        <v>19</v>
      </c>
      <c r="AB7" s="139"/>
      <c r="AC7" s="139" t="s">
        <v>20</v>
      </c>
      <c r="AD7" s="139"/>
      <c r="AE7" s="139" t="s">
        <v>0</v>
      </c>
      <c r="AF7" s="139"/>
      <c r="AG7" s="139"/>
    </row>
    <row r="8" spans="1:37" s="5" customFormat="1" ht="44.25" customHeight="1">
      <c r="A8" s="150"/>
      <c r="B8" s="151"/>
      <c r="C8" s="102" t="s">
        <v>1</v>
      </c>
      <c r="D8" s="102" t="s">
        <v>70</v>
      </c>
      <c r="E8" s="102" t="s">
        <v>1</v>
      </c>
      <c r="F8" s="102" t="s">
        <v>70</v>
      </c>
      <c r="G8" s="102" t="s">
        <v>1</v>
      </c>
      <c r="H8" s="102" t="s">
        <v>70</v>
      </c>
      <c r="I8" s="102" t="s">
        <v>1</v>
      </c>
      <c r="J8" s="102" t="s">
        <v>70</v>
      </c>
      <c r="K8" s="102" t="s">
        <v>1</v>
      </c>
      <c r="L8" s="102" t="s">
        <v>70</v>
      </c>
      <c r="M8" s="102" t="s">
        <v>1</v>
      </c>
      <c r="N8" s="102" t="s">
        <v>70</v>
      </c>
      <c r="O8" s="102" t="s">
        <v>1</v>
      </c>
      <c r="P8" s="102" t="s">
        <v>70</v>
      </c>
      <c r="Q8" s="102" t="s">
        <v>1</v>
      </c>
      <c r="R8" s="102" t="s">
        <v>70</v>
      </c>
      <c r="S8" s="102" t="s">
        <v>1</v>
      </c>
      <c r="T8" s="102" t="s">
        <v>70</v>
      </c>
      <c r="U8" s="102" t="s">
        <v>1</v>
      </c>
      <c r="V8" s="102" t="s">
        <v>70</v>
      </c>
      <c r="W8" s="102" t="s">
        <v>1</v>
      </c>
      <c r="X8" s="102" t="s">
        <v>70</v>
      </c>
      <c r="Y8" s="102" t="s">
        <v>1</v>
      </c>
      <c r="Z8" s="102" t="s">
        <v>70</v>
      </c>
      <c r="AA8" s="102" t="s">
        <v>1</v>
      </c>
      <c r="AB8" s="102" t="s">
        <v>70</v>
      </c>
      <c r="AC8" s="102" t="s">
        <v>1</v>
      </c>
      <c r="AD8" s="102" t="s">
        <v>70</v>
      </c>
      <c r="AE8" s="102" t="s">
        <v>1</v>
      </c>
      <c r="AF8" s="102" t="s">
        <v>70</v>
      </c>
      <c r="AG8" s="102" t="s">
        <v>118</v>
      </c>
    </row>
    <row r="9" spans="1:37" s="5" customFormat="1" ht="44.25" customHeight="1">
      <c r="A9" s="140" t="s">
        <v>134</v>
      </c>
      <c r="B9" s="24" t="s">
        <v>24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6">
        <v>4</v>
      </c>
      <c r="R9" s="26">
        <v>4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102">
        <f>AC9+AA9+Y9+W9+U9+S9+Q9+O9+M9+K9+I9+G9+E9+C9</f>
        <v>4</v>
      </c>
      <c r="AF9" s="102">
        <f>AD9+AB9+Z9+X9+V9+T9+R9+P9+N9+L9+J9+H9+F9+D9</f>
        <v>4</v>
      </c>
      <c r="AG9" s="102">
        <f>AF9+AE9</f>
        <v>8</v>
      </c>
    </row>
    <row r="10" spans="1:37" s="5" customFormat="1" ht="44.25" customHeight="1">
      <c r="A10" s="141"/>
      <c r="B10" s="27" t="s">
        <v>47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102">
        <f t="shared" ref="AE10:AE16" si="0">AC10+AA10+Y10+W10+U10+S10+Q10+O10+M10+K10+I10+G10+E10+C10</f>
        <v>0</v>
      </c>
      <c r="AF10" s="102">
        <f t="shared" ref="AF10:AF16" si="1">AD10+AB10+Z10+X10+V10+T10+R10+P10+N10+L10+J10+H10+F10+D10</f>
        <v>0</v>
      </c>
      <c r="AG10" s="102">
        <f t="shared" ref="AG10:AG16" si="2">AF10+AE10</f>
        <v>0</v>
      </c>
    </row>
    <row r="11" spans="1:37" s="5" customFormat="1" ht="44.25" customHeight="1">
      <c r="A11" s="142" t="s">
        <v>137</v>
      </c>
      <c r="B11" s="24" t="s">
        <v>24</v>
      </c>
      <c r="C11" s="25">
        <v>1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6">
        <v>13</v>
      </c>
      <c r="R11" s="25">
        <v>9</v>
      </c>
      <c r="S11" s="25">
        <v>0</v>
      </c>
      <c r="T11" s="25">
        <v>0</v>
      </c>
      <c r="U11" s="25">
        <v>1</v>
      </c>
      <c r="V11" s="25">
        <v>2</v>
      </c>
      <c r="W11" s="25">
        <v>1</v>
      </c>
      <c r="X11" s="25">
        <v>1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102">
        <f t="shared" si="0"/>
        <v>16</v>
      </c>
      <c r="AF11" s="102">
        <f t="shared" si="1"/>
        <v>12</v>
      </c>
      <c r="AG11" s="102">
        <f t="shared" si="2"/>
        <v>28</v>
      </c>
      <c r="AK11"/>
    </row>
    <row r="12" spans="1:37" s="5" customFormat="1" ht="44.25" customHeight="1">
      <c r="A12" s="143"/>
      <c r="B12" s="27" t="s">
        <v>47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6">
        <v>5</v>
      </c>
      <c r="R12" s="25">
        <v>2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102">
        <f t="shared" si="0"/>
        <v>5</v>
      </c>
      <c r="AF12" s="102">
        <f t="shared" si="1"/>
        <v>2</v>
      </c>
      <c r="AG12" s="102">
        <f t="shared" si="2"/>
        <v>7</v>
      </c>
    </row>
    <row r="13" spans="1:37" s="5" customFormat="1" ht="44.25" customHeight="1">
      <c r="A13" s="142" t="s">
        <v>138</v>
      </c>
      <c r="B13" s="24" t="s">
        <v>24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6</v>
      </c>
      <c r="R13" s="25">
        <v>3</v>
      </c>
      <c r="S13" s="25">
        <v>0</v>
      </c>
      <c r="T13" s="25">
        <v>0</v>
      </c>
      <c r="U13" s="25">
        <v>0</v>
      </c>
      <c r="V13" s="25">
        <v>1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102">
        <f t="shared" si="0"/>
        <v>6</v>
      </c>
      <c r="AF13" s="102">
        <f t="shared" si="1"/>
        <v>4</v>
      </c>
      <c r="AG13" s="102">
        <f t="shared" si="2"/>
        <v>10</v>
      </c>
    </row>
    <row r="14" spans="1:37" s="5" customFormat="1" ht="44.25" customHeight="1">
      <c r="A14" s="143"/>
      <c r="B14" s="27" t="s">
        <v>47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102">
        <f t="shared" si="0"/>
        <v>0</v>
      </c>
      <c r="AF14" s="102">
        <f t="shared" si="1"/>
        <v>0</v>
      </c>
      <c r="AG14" s="102">
        <f t="shared" si="2"/>
        <v>0</v>
      </c>
    </row>
    <row r="15" spans="1:37" s="5" customFormat="1" ht="44.25" customHeight="1">
      <c r="A15" s="144" t="s">
        <v>0</v>
      </c>
      <c r="B15" s="101" t="s">
        <v>24</v>
      </c>
      <c r="C15" s="102">
        <f>C13+C11+C9</f>
        <v>1</v>
      </c>
      <c r="D15" s="102">
        <f t="shared" ref="D15:AD15" si="3">D13+D11+D9</f>
        <v>0</v>
      </c>
      <c r="E15" s="102">
        <f t="shared" si="3"/>
        <v>0</v>
      </c>
      <c r="F15" s="102">
        <f t="shared" si="3"/>
        <v>0</v>
      </c>
      <c r="G15" s="102">
        <f t="shared" si="3"/>
        <v>0</v>
      </c>
      <c r="H15" s="102">
        <f t="shared" si="3"/>
        <v>0</v>
      </c>
      <c r="I15" s="102">
        <f t="shared" si="3"/>
        <v>0</v>
      </c>
      <c r="J15" s="102">
        <f t="shared" si="3"/>
        <v>0</v>
      </c>
      <c r="K15" s="102">
        <f t="shared" si="3"/>
        <v>0</v>
      </c>
      <c r="L15" s="102">
        <f t="shared" si="3"/>
        <v>0</v>
      </c>
      <c r="M15" s="102">
        <f t="shared" si="3"/>
        <v>0</v>
      </c>
      <c r="N15" s="102">
        <f t="shared" si="3"/>
        <v>0</v>
      </c>
      <c r="O15" s="102">
        <f t="shared" si="3"/>
        <v>0</v>
      </c>
      <c r="P15" s="102">
        <f t="shared" si="3"/>
        <v>0</v>
      </c>
      <c r="Q15" s="102">
        <f t="shared" si="3"/>
        <v>23</v>
      </c>
      <c r="R15" s="102">
        <f t="shared" si="3"/>
        <v>16</v>
      </c>
      <c r="S15" s="102">
        <f t="shared" si="3"/>
        <v>0</v>
      </c>
      <c r="T15" s="102">
        <f t="shared" si="3"/>
        <v>0</v>
      </c>
      <c r="U15" s="102">
        <f t="shared" si="3"/>
        <v>1</v>
      </c>
      <c r="V15" s="102">
        <f t="shared" si="3"/>
        <v>3</v>
      </c>
      <c r="W15" s="102">
        <f t="shared" si="3"/>
        <v>1</v>
      </c>
      <c r="X15" s="102">
        <f t="shared" si="3"/>
        <v>1</v>
      </c>
      <c r="Y15" s="102">
        <f t="shared" si="3"/>
        <v>0</v>
      </c>
      <c r="Z15" s="102">
        <f t="shared" si="3"/>
        <v>0</v>
      </c>
      <c r="AA15" s="102">
        <f t="shared" si="3"/>
        <v>0</v>
      </c>
      <c r="AB15" s="102">
        <f t="shared" si="3"/>
        <v>0</v>
      </c>
      <c r="AC15" s="102">
        <f t="shared" si="3"/>
        <v>0</v>
      </c>
      <c r="AD15" s="102">
        <f t="shared" si="3"/>
        <v>0</v>
      </c>
      <c r="AE15" s="102">
        <f t="shared" si="0"/>
        <v>26</v>
      </c>
      <c r="AF15" s="102">
        <f t="shared" si="1"/>
        <v>20</v>
      </c>
      <c r="AG15" s="102">
        <f t="shared" si="2"/>
        <v>46</v>
      </c>
    </row>
    <row r="16" spans="1:37" s="5" customFormat="1" ht="44.25" customHeight="1">
      <c r="A16" s="145"/>
      <c r="B16" s="103" t="s">
        <v>47</v>
      </c>
      <c r="C16" s="102">
        <f>C14+C12+C10</f>
        <v>0</v>
      </c>
      <c r="D16" s="102">
        <f t="shared" ref="D16:AD16" si="4">D14+D12+D10</f>
        <v>0</v>
      </c>
      <c r="E16" s="102">
        <f t="shared" si="4"/>
        <v>0</v>
      </c>
      <c r="F16" s="102">
        <f t="shared" si="4"/>
        <v>0</v>
      </c>
      <c r="G16" s="102">
        <f t="shared" si="4"/>
        <v>0</v>
      </c>
      <c r="H16" s="102">
        <f t="shared" si="4"/>
        <v>0</v>
      </c>
      <c r="I16" s="102">
        <f t="shared" si="4"/>
        <v>0</v>
      </c>
      <c r="J16" s="102">
        <f t="shared" si="4"/>
        <v>0</v>
      </c>
      <c r="K16" s="102">
        <f t="shared" si="4"/>
        <v>0</v>
      </c>
      <c r="L16" s="102">
        <f t="shared" si="4"/>
        <v>0</v>
      </c>
      <c r="M16" s="102">
        <f t="shared" si="4"/>
        <v>0</v>
      </c>
      <c r="N16" s="102">
        <f t="shared" si="4"/>
        <v>0</v>
      </c>
      <c r="O16" s="102">
        <f t="shared" si="4"/>
        <v>0</v>
      </c>
      <c r="P16" s="102">
        <f t="shared" si="4"/>
        <v>0</v>
      </c>
      <c r="Q16" s="102">
        <f t="shared" si="4"/>
        <v>5</v>
      </c>
      <c r="R16" s="102">
        <f t="shared" si="4"/>
        <v>2</v>
      </c>
      <c r="S16" s="102">
        <f t="shared" si="4"/>
        <v>0</v>
      </c>
      <c r="T16" s="102">
        <f t="shared" si="4"/>
        <v>0</v>
      </c>
      <c r="U16" s="102">
        <f t="shared" si="4"/>
        <v>0</v>
      </c>
      <c r="V16" s="102">
        <f t="shared" si="4"/>
        <v>0</v>
      </c>
      <c r="W16" s="102">
        <f t="shared" si="4"/>
        <v>0</v>
      </c>
      <c r="X16" s="102">
        <f t="shared" si="4"/>
        <v>0</v>
      </c>
      <c r="Y16" s="102">
        <f t="shared" si="4"/>
        <v>0</v>
      </c>
      <c r="Z16" s="102">
        <f t="shared" si="4"/>
        <v>0</v>
      </c>
      <c r="AA16" s="102">
        <f t="shared" si="4"/>
        <v>0</v>
      </c>
      <c r="AB16" s="102">
        <f t="shared" si="4"/>
        <v>0</v>
      </c>
      <c r="AC16" s="102">
        <f t="shared" si="4"/>
        <v>0</v>
      </c>
      <c r="AD16" s="102">
        <f t="shared" si="4"/>
        <v>0</v>
      </c>
      <c r="AE16" s="102">
        <f t="shared" si="0"/>
        <v>5</v>
      </c>
      <c r="AF16" s="102">
        <f t="shared" si="1"/>
        <v>2</v>
      </c>
      <c r="AG16" s="102">
        <f t="shared" si="2"/>
        <v>7</v>
      </c>
    </row>
    <row r="17" spans="1:34" s="5" customFormat="1" ht="31.5" customHeight="1">
      <c r="A17" s="4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spans="1:34" s="5" customFormat="1" ht="34.5" customHeight="1">
      <c r="A18" s="146" t="s">
        <v>210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</row>
    <row r="19" spans="1:34" s="5" customFormat="1" ht="35.25" customHeight="1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</row>
    <row r="20" spans="1:34" s="5" customFormat="1" ht="30.75" customHeight="1">
      <c r="A20" s="148" t="s">
        <v>66</v>
      </c>
      <c r="B20" s="149"/>
      <c r="C20" s="139" t="s">
        <v>9</v>
      </c>
      <c r="D20" s="139"/>
      <c r="E20" s="139" t="s">
        <v>174</v>
      </c>
      <c r="F20" s="139"/>
      <c r="G20" s="139" t="s">
        <v>10</v>
      </c>
      <c r="H20" s="139"/>
      <c r="I20" s="139" t="s">
        <v>11</v>
      </c>
      <c r="J20" s="139"/>
      <c r="K20" s="139" t="s">
        <v>12</v>
      </c>
      <c r="L20" s="139"/>
      <c r="M20" s="139" t="s">
        <v>13</v>
      </c>
      <c r="N20" s="139"/>
      <c r="O20" s="139" t="s">
        <v>14</v>
      </c>
      <c r="P20" s="139"/>
      <c r="Q20" s="139" t="s">
        <v>15</v>
      </c>
      <c r="R20" s="139"/>
      <c r="S20" s="139" t="s">
        <v>117</v>
      </c>
      <c r="T20" s="139"/>
      <c r="U20" s="139" t="s">
        <v>16</v>
      </c>
      <c r="V20" s="139"/>
      <c r="W20" s="139" t="s">
        <v>51</v>
      </c>
      <c r="X20" s="139"/>
      <c r="Y20" s="139" t="s">
        <v>18</v>
      </c>
      <c r="Z20" s="139"/>
      <c r="AA20" s="139" t="s">
        <v>19</v>
      </c>
      <c r="AB20" s="139"/>
      <c r="AC20" s="139" t="s">
        <v>20</v>
      </c>
      <c r="AD20" s="139"/>
      <c r="AE20" s="139" t="s">
        <v>0</v>
      </c>
      <c r="AF20" s="139"/>
      <c r="AG20" s="139"/>
    </row>
    <row r="21" spans="1:34" s="5" customFormat="1" ht="30.75" customHeight="1">
      <c r="A21" s="150"/>
      <c r="B21" s="151"/>
      <c r="C21" s="102" t="s">
        <v>1</v>
      </c>
      <c r="D21" s="102" t="s">
        <v>70</v>
      </c>
      <c r="E21" s="102" t="s">
        <v>1</v>
      </c>
      <c r="F21" s="102" t="s">
        <v>70</v>
      </c>
      <c r="G21" s="102" t="s">
        <v>1</v>
      </c>
      <c r="H21" s="102" t="s">
        <v>70</v>
      </c>
      <c r="I21" s="102" t="s">
        <v>1</v>
      </c>
      <c r="J21" s="102" t="s">
        <v>70</v>
      </c>
      <c r="K21" s="102" t="s">
        <v>1</v>
      </c>
      <c r="L21" s="102" t="s">
        <v>70</v>
      </c>
      <c r="M21" s="102" t="s">
        <v>1</v>
      </c>
      <c r="N21" s="102" t="s">
        <v>70</v>
      </c>
      <c r="O21" s="102" t="s">
        <v>1</v>
      </c>
      <c r="P21" s="102" t="s">
        <v>70</v>
      </c>
      <c r="Q21" s="102" t="s">
        <v>1</v>
      </c>
      <c r="R21" s="102" t="s">
        <v>70</v>
      </c>
      <c r="S21" s="102" t="s">
        <v>1</v>
      </c>
      <c r="T21" s="102" t="s">
        <v>70</v>
      </c>
      <c r="U21" s="102" t="s">
        <v>1</v>
      </c>
      <c r="V21" s="102" t="s">
        <v>70</v>
      </c>
      <c r="W21" s="102" t="s">
        <v>1</v>
      </c>
      <c r="X21" s="102" t="s">
        <v>70</v>
      </c>
      <c r="Y21" s="102" t="s">
        <v>1</v>
      </c>
      <c r="Z21" s="102" t="s">
        <v>70</v>
      </c>
      <c r="AA21" s="102" t="s">
        <v>1</v>
      </c>
      <c r="AB21" s="102" t="s">
        <v>70</v>
      </c>
      <c r="AC21" s="102" t="s">
        <v>1</v>
      </c>
      <c r="AD21" s="102" t="s">
        <v>70</v>
      </c>
      <c r="AE21" s="102" t="s">
        <v>1</v>
      </c>
      <c r="AF21" s="102" t="s">
        <v>70</v>
      </c>
      <c r="AG21" s="102" t="s">
        <v>118</v>
      </c>
    </row>
    <row r="22" spans="1:34" s="5" customFormat="1" ht="44.25" customHeight="1">
      <c r="A22" s="140" t="s">
        <v>134</v>
      </c>
      <c r="B22" s="24" t="s">
        <v>24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6">
        <v>1</v>
      </c>
      <c r="R22" s="26">
        <v>1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102">
        <f>AC22+AA22+Y22+W22+U22+S22+Q22+O22+M22+K22+I22+G22+E22+C22</f>
        <v>1</v>
      </c>
      <c r="AF22" s="102">
        <f>AD22+AB22+Z22+X22+V22+T22+R22+P22+N22+L22+J22+H22+F22+D22</f>
        <v>1</v>
      </c>
      <c r="AG22" s="102">
        <f>AF22+AE22</f>
        <v>2</v>
      </c>
    </row>
    <row r="23" spans="1:34" s="5" customFormat="1" ht="44.25" customHeight="1">
      <c r="A23" s="141"/>
      <c r="B23" s="27" t="s">
        <v>47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6">
        <v>0</v>
      </c>
      <c r="R23" s="26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102">
        <f t="shared" ref="AE23:AE27" si="5">AC23+AA23+Y23+W23+U23+S23+Q23+O23+M23+K23+I23+G23+E23+C23</f>
        <v>0</v>
      </c>
      <c r="AF23" s="102">
        <f t="shared" ref="AF23:AF27" si="6">AD23+AB23+Z23+X23+V23+T23+R23+P23+N23+L23+J23+H23+F23+D23</f>
        <v>0</v>
      </c>
      <c r="AG23" s="102">
        <f t="shared" ref="AG23:AG27" si="7">AF23+AE23</f>
        <v>0</v>
      </c>
    </row>
    <row r="24" spans="1:34" s="5" customFormat="1" ht="44.25" customHeight="1">
      <c r="A24" s="142" t="s">
        <v>135</v>
      </c>
      <c r="B24" s="24" t="s">
        <v>24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6">
        <v>3</v>
      </c>
      <c r="R24" s="26">
        <v>1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102">
        <f t="shared" si="5"/>
        <v>3</v>
      </c>
      <c r="AF24" s="102">
        <f t="shared" si="6"/>
        <v>1</v>
      </c>
      <c r="AG24" s="102">
        <f t="shared" si="7"/>
        <v>4</v>
      </c>
    </row>
    <row r="25" spans="1:34" s="5" customFormat="1" ht="44.25" customHeight="1">
      <c r="A25" s="143"/>
      <c r="B25" s="27" t="s">
        <v>47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6">
        <v>0</v>
      </c>
      <c r="R25" s="26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102">
        <f t="shared" si="5"/>
        <v>0</v>
      </c>
      <c r="AF25" s="102">
        <f t="shared" si="6"/>
        <v>0</v>
      </c>
      <c r="AG25" s="102">
        <f t="shared" si="7"/>
        <v>0</v>
      </c>
    </row>
    <row r="26" spans="1:34" s="5" customFormat="1" ht="44.25" customHeight="1">
      <c r="A26" s="142" t="s">
        <v>138</v>
      </c>
      <c r="B26" s="24" t="s">
        <v>24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6">
        <v>0</v>
      </c>
      <c r="R26" s="26">
        <v>1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102">
        <f t="shared" si="5"/>
        <v>0</v>
      </c>
      <c r="AF26" s="102">
        <f t="shared" si="6"/>
        <v>1</v>
      </c>
      <c r="AG26" s="102">
        <f t="shared" si="7"/>
        <v>1</v>
      </c>
    </row>
    <row r="27" spans="1:34" s="5" customFormat="1" ht="44.25" customHeight="1">
      <c r="A27" s="143"/>
      <c r="B27" s="27" t="s">
        <v>47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6">
        <v>0</v>
      </c>
      <c r="R27" s="26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102">
        <f t="shared" si="5"/>
        <v>0</v>
      </c>
      <c r="AF27" s="102">
        <f t="shared" si="6"/>
        <v>0</v>
      </c>
      <c r="AG27" s="102">
        <f t="shared" si="7"/>
        <v>0</v>
      </c>
    </row>
    <row r="28" spans="1:34" s="5" customFormat="1" ht="44.25" customHeight="1">
      <c r="A28" s="144" t="s">
        <v>0</v>
      </c>
      <c r="B28" s="101" t="s">
        <v>24</v>
      </c>
      <c r="C28" s="102">
        <f>C26+C24+C22</f>
        <v>0</v>
      </c>
      <c r="D28" s="102">
        <f t="shared" ref="D28:AD28" si="8">D26+D24+D22</f>
        <v>0</v>
      </c>
      <c r="E28" s="102">
        <f t="shared" si="8"/>
        <v>0</v>
      </c>
      <c r="F28" s="102">
        <f t="shared" si="8"/>
        <v>0</v>
      </c>
      <c r="G28" s="102">
        <f t="shared" si="8"/>
        <v>0</v>
      </c>
      <c r="H28" s="102">
        <f t="shared" si="8"/>
        <v>0</v>
      </c>
      <c r="I28" s="102">
        <f t="shared" si="8"/>
        <v>0</v>
      </c>
      <c r="J28" s="102">
        <f t="shared" si="8"/>
        <v>0</v>
      </c>
      <c r="K28" s="102">
        <f t="shared" si="8"/>
        <v>0</v>
      </c>
      <c r="L28" s="102">
        <f t="shared" si="8"/>
        <v>0</v>
      </c>
      <c r="M28" s="102">
        <f t="shared" si="8"/>
        <v>0</v>
      </c>
      <c r="N28" s="102">
        <f t="shared" si="8"/>
        <v>0</v>
      </c>
      <c r="O28" s="102">
        <f t="shared" si="8"/>
        <v>0</v>
      </c>
      <c r="P28" s="102">
        <f t="shared" si="8"/>
        <v>0</v>
      </c>
      <c r="Q28" s="102">
        <f t="shared" si="8"/>
        <v>4</v>
      </c>
      <c r="R28" s="102">
        <f t="shared" si="8"/>
        <v>3</v>
      </c>
      <c r="S28" s="102">
        <f t="shared" si="8"/>
        <v>0</v>
      </c>
      <c r="T28" s="102">
        <f t="shared" si="8"/>
        <v>0</v>
      </c>
      <c r="U28" s="102">
        <f t="shared" si="8"/>
        <v>0</v>
      </c>
      <c r="V28" s="102">
        <f t="shared" si="8"/>
        <v>0</v>
      </c>
      <c r="W28" s="102">
        <f t="shared" si="8"/>
        <v>0</v>
      </c>
      <c r="X28" s="102">
        <f t="shared" si="8"/>
        <v>0</v>
      </c>
      <c r="Y28" s="102">
        <f t="shared" si="8"/>
        <v>0</v>
      </c>
      <c r="Z28" s="102">
        <f t="shared" si="8"/>
        <v>0</v>
      </c>
      <c r="AA28" s="102">
        <f t="shared" si="8"/>
        <v>0</v>
      </c>
      <c r="AB28" s="102">
        <f t="shared" si="8"/>
        <v>0</v>
      </c>
      <c r="AC28" s="102">
        <f t="shared" si="8"/>
        <v>0</v>
      </c>
      <c r="AD28" s="102">
        <f t="shared" si="8"/>
        <v>0</v>
      </c>
      <c r="AE28" s="102">
        <f>AC28+AA28+Y28+W28+U28+S28+Q28+O28+M28+K28+I28+G28+E28+C28</f>
        <v>4</v>
      </c>
      <c r="AF28" s="102">
        <f>AD28+AB28+Z28+X28+V28+T28+R28+P28+N28+L28+J28+H28+F28+D28</f>
        <v>3</v>
      </c>
      <c r="AG28" s="102">
        <f>AF28+AE28</f>
        <v>7</v>
      </c>
    </row>
    <row r="29" spans="1:34" s="5" customFormat="1" ht="44.25" customHeight="1">
      <c r="A29" s="145"/>
      <c r="B29" s="103" t="s">
        <v>47</v>
      </c>
      <c r="C29" s="102">
        <f>C27+C25+C23</f>
        <v>0</v>
      </c>
      <c r="D29" s="102">
        <f t="shared" ref="D29:AD29" si="9">D27+D25+D23</f>
        <v>0</v>
      </c>
      <c r="E29" s="102">
        <f t="shared" si="9"/>
        <v>0</v>
      </c>
      <c r="F29" s="102">
        <f t="shared" si="9"/>
        <v>0</v>
      </c>
      <c r="G29" s="102">
        <f t="shared" si="9"/>
        <v>0</v>
      </c>
      <c r="H29" s="102">
        <f t="shared" si="9"/>
        <v>0</v>
      </c>
      <c r="I29" s="102">
        <f t="shared" si="9"/>
        <v>0</v>
      </c>
      <c r="J29" s="102">
        <f t="shared" si="9"/>
        <v>0</v>
      </c>
      <c r="K29" s="102">
        <f t="shared" si="9"/>
        <v>0</v>
      </c>
      <c r="L29" s="102">
        <f t="shared" si="9"/>
        <v>0</v>
      </c>
      <c r="M29" s="102">
        <f t="shared" si="9"/>
        <v>0</v>
      </c>
      <c r="N29" s="102">
        <f t="shared" si="9"/>
        <v>0</v>
      </c>
      <c r="O29" s="102">
        <f t="shared" si="9"/>
        <v>0</v>
      </c>
      <c r="P29" s="102">
        <f t="shared" si="9"/>
        <v>0</v>
      </c>
      <c r="Q29" s="102">
        <f t="shared" si="9"/>
        <v>0</v>
      </c>
      <c r="R29" s="102">
        <f t="shared" si="9"/>
        <v>0</v>
      </c>
      <c r="S29" s="102">
        <f t="shared" si="9"/>
        <v>0</v>
      </c>
      <c r="T29" s="102">
        <f t="shared" si="9"/>
        <v>0</v>
      </c>
      <c r="U29" s="102">
        <f t="shared" si="9"/>
        <v>0</v>
      </c>
      <c r="V29" s="102">
        <f t="shared" si="9"/>
        <v>0</v>
      </c>
      <c r="W29" s="102">
        <f t="shared" si="9"/>
        <v>0</v>
      </c>
      <c r="X29" s="102">
        <f t="shared" si="9"/>
        <v>0</v>
      </c>
      <c r="Y29" s="102">
        <f t="shared" si="9"/>
        <v>0</v>
      </c>
      <c r="Z29" s="102">
        <f t="shared" si="9"/>
        <v>0</v>
      </c>
      <c r="AA29" s="102">
        <f t="shared" si="9"/>
        <v>0</v>
      </c>
      <c r="AB29" s="102">
        <f t="shared" si="9"/>
        <v>0</v>
      </c>
      <c r="AC29" s="102">
        <f t="shared" si="9"/>
        <v>0</v>
      </c>
      <c r="AD29" s="102">
        <f t="shared" si="9"/>
        <v>0</v>
      </c>
      <c r="AE29" s="102">
        <f>AC29+AA29+Y29+W29+U29+S29+Q29+O29+M29+K29+I29+G29+E29+C29</f>
        <v>0</v>
      </c>
      <c r="AF29" s="102">
        <f>AD29+AB29+Z29+X29+V29+T29+R29+P29+N29+L29+J29+H29+F29+D29</f>
        <v>0</v>
      </c>
      <c r="AG29" s="102">
        <f>AF29+AE29</f>
        <v>0</v>
      </c>
    </row>
    <row r="30" spans="1:34" customFormat="1" ht="44.25" customHeight="1">
      <c r="A30" s="43"/>
    </row>
    <row r="31" spans="1:34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3" spans="5:21" ht="48" customHeight="1">
      <c r="E33" s="153" t="s">
        <v>65</v>
      </c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</row>
    <row r="34" spans="5:21" ht="48" customHeight="1">
      <c r="E34" s="154" t="s">
        <v>64</v>
      </c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</row>
    <row r="35" spans="5:21" ht="48" customHeight="1">
      <c r="E35" s="152" t="s">
        <v>63</v>
      </c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</row>
  </sheetData>
  <mergeCells count="45">
    <mergeCell ref="A28:A29"/>
    <mergeCell ref="Q20:R20"/>
    <mergeCell ref="S20:T20"/>
    <mergeCell ref="E33:U33"/>
    <mergeCell ref="E34:U34"/>
    <mergeCell ref="A24:A25"/>
    <mergeCell ref="A26:A27"/>
    <mergeCell ref="E35:U35"/>
    <mergeCell ref="E7:F7"/>
    <mergeCell ref="E20:F20"/>
    <mergeCell ref="G20:H20"/>
    <mergeCell ref="I20:J20"/>
    <mergeCell ref="K20:L20"/>
    <mergeCell ref="M20:N20"/>
    <mergeCell ref="O20:P20"/>
    <mergeCell ref="AE7:AG7"/>
    <mergeCell ref="A6:AF6"/>
    <mergeCell ref="A7:B8"/>
    <mergeCell ref="C7:D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C20:AD20"/>
    <mergeCell ref="AE20:AG20"/>
    <mergeCell ref="A22:A23"/>
    <mergeCell ref="A9:A10"/>
    <mergeCell ref="A11:A12"/>
    <mergeCell ref="A13:A14"/>
    <mergeCell ref="A15:A16"/>
    <mergeCell ref="A18:AF19"/>
    <mergeCell ref="A20:B21"/>
    <mergeCell ref="C20:D20"/>
    <mergeCell ref="Y20:Z20"/>
    <mergeCell ref="AA20:AB20"/>
    <mergeCell ref="U20:V20"/>
    <mergeCell ref="W20:X20"/>
  </mergeCells>
  <printOptions horizontalCentered="1" verticalCentered="1"/>
  <pageMargins left="7.874015748031496E-2" right="0.19685039370078741" top="0.15748031496062992" bottom="0.15748031496062992" header="0" footer="0"/>
  <pageSetup scale="38" fitToWidth="3" fitToHeight="3" orientation="landscape" r:id="rId1"/>
  <rowBreaks count="1" manualBreakCount="1">
    <brk id="17" max="4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2:R38"/>
  <sheetViews>
    <sheetView rightToLeft="1" zoomScale="57" zoomScaleNormal="57" workbookViewId="0">
      <selection activeCell="T20" sqref="T20"/>
    </sheetView>
  </sheetViews>
  <sheetFormatPr defaultRowHeight="14.25"/>
  <cols>
    <col min="1" max="1" width="31.75" bestFit="1" customWidth="1"/>
    <col min="2" max="19" width="8.125" customWidth="1"/>
    <col min="20" max="20" width="14.75" customWidth="1"/>
    <col min="21" max="170" width="8.125" customWidth="1"/>
  </cols>
  <sheetData>
    <row r="2" spans="1:18" ht="30">
      <c r="A2" s="155" t="s">
        <v>211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 ht="27.75">
      <c r="A3" s="134" t="s">
        <v>62</v>
      </c>
      <c r="B3" s="134" t="s">
        <v>4</v>
      </c>
      <c r="C3" s="134"/>
      <c r="D3" s="134" t="s">
        <v>5</v>
      </c>
      <c r="E3" s="134"/>
      <c r="F3" s="134" t="s">
        <v>6</v>
      </c>
      <c r="G3" s="134"/>
      <c r="H3" s="134" t="s">
        <v>61</v>
      </c>
      <c r="I3" s="134"/>
      <c r="J3" s="134" t="s">
        <v>57</v>
      </c>
      <c r="K3" s="134"/>
      <c r="L3" s="134" t="s">
        <v>23</v>
      </c>
      <c r="M3" s="134"/>
      <c r="N3" s="134" t="s">
        <v>149</v>
      </c>
      <c r="O3" s="134"/>
      <c r="P3" s="134" t="s">
        <v>22</v>
      </c>
      <c r="Q3" s="134"/>
      <c r="R3" s="134"/>
    </row>
    <row r="4" spans="1:18" ht="27.75">
      <c r="A4" s="134"/>
      <c r="B4" s="29" t="s">
        <v>8</v>
      </c>
      <c r="C4" s="29" t="s">
        <v>2</v>
      </c>
      <c r="D4" s="29" t="s">
        <v>8</v>
      </c>
      <c r="E4" s="29" t="s">
        <v>2</v>
      </c>
      <c r="F4" s="29" t="s">
        <v>8</v>
      </c>
      <c r="G4" s="29" t="s">
        <v>2</v>
      </c>
      <c r="H4" s="29" t="s">
        <v>8</v>
      </c>
      <c r="I4" s="29" t="s">
        <v>2</v>
      </c>
      <c r="J4" s="29" t="s">
        <v>8</v>
      </c>
      <c r="K4" s="29" t="s">
        <v>2</v>
      </c>
      <c r="L4" s="29" t="s">
        <v>8</v>
      </c>
      <c r="M4" s="29" t="s">
        <v>2</v>
      </c>
      <c r="N4" s="29" t="s">
        <v>8</v>
      </c>
      <c r="O4" s="29" t="s">
        <v>2</v>
      </c>
      <c r="P4" s="29" t="s">
        <v>8</v>
      </c>
      <c r="Q4" s="29" t="s">
        <v>2</v>
      </c>
      <c r="R4" s="29" t="s">
        <v>21</v>
      </c>
    </row>
    <row r="5" spans="1:18" ht="27.75">
      <c r="A5" s="54" t="s">
        <v>140</v>
      </c>
      <c r="B5" s="76">
        <v>104</v>
      </c>
      <c r="C5" s="76">
        <v>97</v>
      </c>
      <c r="D5" s="76">
        <v>0</v>
      </c>
      <c r="E5" s="76">
        <v>0</v>
      </c>
      <c r="F5" s="76">
        <v>0</v>
      </c>
      <c r="G5" s="76">
        <v>0</v>
      </c>
      <c r="H5" s="76">
        <v>0</v>
      </c>
      <c r="I5" s="76">
        <v>0</v>
      </c>
      <c r="J5" s="76">
        <v>0</v>
      </c>
      <c r="K5" s="76">
        <v>0</v>
      </c>
      <c r="L5" s="76">
        <v>0</v>
      </c>
      <c r="M5" s="76">
        <v>0</v>
      </c>
      <c r="N5" s="76">
        <v>0</v>
      </c>
      <c r="O5" s="76">
        <v>0</v>
      </c>
      <c r="P5" s="29">
        <f>N5+L5+J5+H5+F5+D5+B5</f>
        <v>104</v>
      </c>
      <c r="Q5" s="29">
        <f>O5+M5+K5+I5+G5+E5+C5</f>
        <v>97</v>
      </c>
      <c r="R5" s="29">
        <f>Q5+P5</f>
        <v>201</v>
      </c>
    </row>
    <row r="6" spans="1:18" ht="27.75">
      <c r="A6" s="54" t="s">
        <v>141</v>
      </c>
      <c r="B6" s="76">
        <v>32</v>
      </c>
      <c r="C6" s="76">
        <v>25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53">
        <f t="shared" ref="P6:P18" si="0">N6+L6+J6+H6+F6+D6+B6</f>
        <v>32</v>
      </c>
      <c r="Q6" s="53">
        <f t="shared" ref="Q6:Q18" si="1">O6+M6+K6+I6+G6+E6+C6</f>
        <v>25</v>
      </c>
      <c r="R6" s="53">
        <f t="shared" ref="R6:R18" si="2">Q6+P6</f>
        <v>57</v>
      </c>
    </row>
    <row r="7" spans="1:18" ht="27.75">
      <c r="A7" s="54" t="s">
        <v>142</v>
      </c>
      <c r="B7" s="76">
        <v>119</v>
      </c>
      <c r="C7" s="76">
        <v>35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53">
        <f t="shared" si="0"/>
        <v>119</v>
      </c>
      <c r="Q7" s="53">
        <f t="shared" si="1"/>
        <v>35</v>
      </c>
      <c r="R7" s="53">
        <f t="shared" si="2"/>
        <v>154</v>
      </c>
    </row>
    <row r="8" spans="1:18" ht="27.75">
      <c r="A8" s="54" t="s">
        <v>183</v>
      </c>
      <c r="B8" s="76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53">
        <f t="shared" si="0"/>
        <v>0</v>
      </c>
      <c r="Q8" s="53">
        <f t="shared" si="1"/>
        <v>0</v>
      </c>
      <c r="R8" s="53">
        <f t="shared" si="2"/>
        <v>0</v>
      </c>
    </row>
    <row r="9" spans="1:18" ht="27.75">
      <c r="A9" s="54" t="s">
        <v>143</v>
      </c>
      <c r="B9" s="76">
        <v>22</v>
      </c>
      <c r="C9" s="76">
        <v>8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53">
        <f t="shared" si="0"/>
        <v>22</v>
      </c>
      <c r="Q9" s="53">
        <f t="shared" si="1"/>
        <v>8</v>
      </c>
      <c r="R9" s="53">
        <f t="shared" si="2"/>
        <v>30</v>
      </c>
    </row>
    <row r="10" spans="1:18" ht="27.75">
      <c r="A10" s="54" t="s">
        <v>145</v>
      </c>
      <c r="B10" s="76">
        <v>20</v>
      </c>
      <c r="C10" s="76">
        <v>11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53">
        <f t="shared" si="0"/>
        <v>20</v>
      </c>
      <c r="Q10" s="53">
        <f t="shared" si="1"/>
        <v>11</v>
      </c>
      <c r="R10" s="53">
        <f t="shared" si="2"/>
        <v>31</v>
      </c>
    </row>
    <row r="11" spans="1:18" ht="27.75">
      <c r="A11" s="54" t="s">
        <v>184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53">
        <f t="shared" si="0"/>
        <v>0</v>
      </c>
      <c r="Q11" s="53">
        <f t="shared" si="1"/>
        <v>0</v>
      </c>
      <c r="R11" s="53">
        <f t="shared" si="2"/>
        <v>0</v>
      </c>
    </row>
    <row r="12" spans="1:18" ht="27.75">
      <c r="A12" s="54" t="s">
        <v>150</v>
      </c>
      <c r="B12" s="76">
        <v>47</v>
      </c>
      <c r="C12" s="76">
        <v>16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53">
        <f t="shared" si="0"/>
        <v>47</v>
      </c>
      <c r="Q12" s="53">
        <f t="shared" si="1"/>
        <v>16</v>
      </c>
      <c r="R12" s="53">
        <f t="shared" si="2"/>
        <v>63</v>
      </c>
    </row>
    <row r="13" spans="1:18" ht="27.75">
      <c r="A13" s="54" t="s">
        <v>146</v>
      </c>
      <c r="B13" s="76">
        <v>55</v>
      </c>
      <c r="C13" s="76">
        <v>35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53">
        <f t="shared" si="0"/>
        <v>55</v>
      </c>
      <c r="Q13" s="53">
        <f t="shared" si="1"/>
        <v>35</v>
      </c>
      <c r="R13" s="53">
        <f t="shared" si="2"/>
        <v>90</v>
      </c>
    </row>
    <row r="14" spans="1:18" ht="27.75">
      <c r="A14" s="54" t="s">
        <v>144</v>
      </c>
      <c r="B14" s="76">
        <v>43</v>
      </c>
      <c r="C14" s="76">
        <v>20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53">
        <f t="shared" si="0"/>
        <v>43</v>
      </c>
      <c r="Q14" s="53">
        <f t="shared" si="1"/>
        <v>20</v>
      </c>
      <c r="R14" s="53">
        <f t="shared" si="2"/>
        <v>63</v>
      </c>
    </row>
    <row r="15" spans="1:18" ht="27.75">
      <c r="A15" s="54" t="s">
        <v>151</v>
      </c>
      <c r="B15" s="76">
        <v>65</v>
      </c>
      <c r="C15" s="76">
        <v>27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53">
        <f t="shared" si="0"/>
        <v>65</v>
      </c>
      <c r="Q15" s="53">
        <f t="shared" si="1"/>
        <v>27</v>
      </c>
      <c r="R15" s="53">
        <f t="shared" si="2"/>
        <v>92</v>
      </c>
    </row>
    <row r="16" spans="1:18" ht="27.75">
      <c r="A16" s="54" t="s">
        <v>182</v>
      </c>
      <c r="B16" s="76">
        <v>47</v>
      </c>
      <c r="C16" s="76">
        <v>18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53">
        <f t="shared" si="0"/>
        <v>47</v>
      </c>
      <c r="Q16" s="53">
        <f t="shared" si="1"/>
        <v>18</v>
      </c>
      <c r="R16" s="53">
        <f t="shared" si="2"/>
        <v>65</v>
      </c>
    </row>
    <row r="17" spans="1:18" ht="27.75">
      <c r="A17" s="54" t="s">
        <v>152</v>
      </c>
      <c r="B17" s="76">
        <v>70</v>
      </c>
      <c r="C17" s="76">
        <v>36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53">
        <f t="shared" si="0"/>
        <v>70</v>
      </c>
      <c r="Q17" s="53">
        <f t="shared" si="1"/>
        <v>36</v>
      </c>
      <c r="R17" s="53">
        <f t="shared" si="2"/>
        <v>106</v>
      </c>
    </row>
    <row r="18" spans="1:18" ht="27.75">
      <c r="A18" s="29" t="s">
        <v>148</v>
      </c>
      <c r="B18" s="29">
        <f>B17+B16+B15+B14+B13+B12+B10+B9+B7+B6+B5</f>
        <v>624</v>
      </c>
      <c r="C18" s="53">
        <f t="shared" ref="C18:O18" si="3">C17+C16+C15+C14+C13+C12+C10+C9+C7+C6+C5</f>
        <v>328</v>
      </c>
      <c r="D18" s="53">
        <f t="shared" si="3"/>
        <v>0</v>
      </c>
      <c r="E18" s="53">
        <f t="shared" si="3"/>
        <v>0</v>
      </c>
      <c r="F18" s="53">
        <f t="shared" si="3"/>
        <v>0</v>
      </c>
      <c r="G18" s="53">
        <f t="shared" si="3"/>
        <v>0</v>
      </c>
      <c r="H18" s="53">
        <f t="shared" si="3"/>
        <v>0</v>
      </c>
      <c r="I18" s="53">
        <f t="shared" si="3"/>
        <v>0</v>
      </c>
      <c r="J18" s="53">
        <f t="shared" si="3"/>
        <v>0</v>
      </c>
      <c r="K18" s="53">
        <f t="shared" si="3"/>
        <v>0</v>
      </c>
      <c r="L18" s="53">
        <f t="shared" si="3"/>
        <v>0</v>
      </c>
      <c r="M18" s="53">
        <f t="shared" si="3"/>
        <v>0</v>
      </c>
      <c r="N18" s="53">
        <f t="shared" si="3"/>
        <v>0</v>
      </c>
      <c r="O18" s="53">
        <f t="shared" si="3"/>
        <v>0</v>
      </c>
      <c r="P18" s="53">
        <f t="shared" si="0"/>
        <v>624</v>
      </c>
      <c r="Q18" s="53">
        <f t="shared" si="1"/>
        <v>328</v>
      </c>
      <c r="R18" s="53">
        <f t="shared" si="2"/>
        <v>952</v>
      </c>
    </row>
    <row r="19" spans="1:18" ht="30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1:18" ht="27.7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ht="27.7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 ht="30">
      <c r="A22" s="155" t="s">
        <v>212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</row>
    <row r="23" spans="1:18" ht="27.75">
      <c r="A23" s="134" t="s">
        <v>62</v>
      </c>
      <c r="B23" s="134" t="s">
        <v>4</v>
      </c>
      <c r="C23" s="134"/>
      <c r="D23" s="134" t="s">
        <v>5</v>
      </c>
      <c r="E23" s="134"/>
      <c r="F23" s="134" t="s">
        <v>6</v>
      </c>
      <c r="G23" s="134"/>
      <c r="H23" s="134" t="s">
        <v>61</v>
      </c>
      <c r="I23" s="134"/>
      <c r="J23" s="134" t="s">
        <v>57</v>
      </c>
      <c r="K23" s="134"/>
      <c r="L23" s="134" t="s">
        <v>23</v>
      </c>
      <c r="M23" s="134"/>
      <c r="N23" s="134" t="s">
        <v>149</v>
      </c>
      <c r="O23" s="134"/>
      <c r="P23" s="134" t="s">
        <v>22</v>
      </c>
      <c r="Q23" s="134"/>
      <c r="R23" s="134"/>
    </row>
    <row r="24" spans="1:18" ht="27.75">
      <c r="A24" s="134"/>
      <c r="B24" s="29" t="s">
        <v>8</v>
      </c>
      <c r="C24" s="29" t="s">
        <v>2</v>
      </c>
      <c r="D24" s="29" t="s">
        <v>8</v>
      </c>
      <c r="E24" s="29" t="s">
        <v>2</v>
      </c>
      <c r="F24" s="29" t="s">
        <v>8</v>
      </c>
      <c r="G24" s="29" t="s">
        <v>2</v>
      </c>
      <c r="H24" s="29" t="s">
        <v>8</v>
      </c>
      <c r="I24" s="29" t="s">
        <v>2</v>
      </c>
      <c r="J24" s="29" t="s">
        <v>8</v>
      </c>
      <c r="K24" s="29" t="s">
        <v>2</v>
      </c>
      <c r="L24" s="29" t="s">
        <v>8</v>
      </c>
      <c r="M24" s="29" t="s">
        <v>2</v>
      </c>
      <c r="N24" s="29" t="s">
        <v>8</v>
      </c>
      <c r="O24" s="29" t="s">
        <v>2</v>
      </c>
      <c r="P24" s="29" t="s">
        <v>8</v>
      </c>
      <c r="Q24" s="29" t="s">
        <v>2</v>
      </c>
      <c r="R24" s="29" t="s">
        <v>21</v>
      </c>
    </row>
    <row r="25" spans="1:18" ht="27.75">
      <c r="A25" s="31" t="s">
        <v>140</v>
      </c>
      <c r="B25" s="76">
        <v>15</v>
      </c>
      <c r="C25" s="76">
        <v>12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29">
        <f>N25+L25+J25+H25+F25+D25+B25</f>
        <v>15</v>
      </c>
      <c r="Q25" s="29">
        <f>O25+M25+K25+I25+G25+E25+C25</f>
        <v>12</v>
      </c>
      <c r="R25" s="29">
        <f>Q25+P25</f>
        <v>27</v>
      </c>
    </row>
    <row r="26" spans="1:18" ht="27.75">
      <c r="A26" s="31" t="s">
        <v>141</v>
      </c>
      <c r="B26" s="76">
        <v>12</v>
      </c>
      <c r="C26" s="76">
        <v>6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/>
      <c r="O26" s="76">
        <v>0</v>
      </c>
      <c r="P26" s="53">
        <f t="shared" ref="P26:P38" si="4">N26+L26+J26+H26+F26+D26+B26</f>
        <v>12</v>
      </c>
      <c r="Q26" s="53">
        <f t="shared" ref="Q26:Q38" si="5">O26+M26+K26+I26+G26+E26+C26</f>
        <v>6</v>
      </c>
      <c r="R26" s="53">
        <f t="shared" ref="R26:R38" si="6">Q26+P26</f>
        <v>18</v>
      </c>
    </row>
    <row r="27" spans="1:18" ht="27.75">
      <c r="A27" s="54" t="s">
        <v>185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53">
        <f t="shared" si="4"/>
        <v>0</v>
      </c>
      <c r="Q27" s="53">
        <f t="shared" si="5"/>
        <v>0</v>
      </c>
      <c r="R27" s="53">
        <f t="shared" si="6"/>
        <v>0</v>
      </c>
    </row>
    <row r="28" spans="1:18" ht="27.75">
      <c r="A28" s="54" t="s">
        <v>142</v>
      </c>
      <c r="B28" s="76">
        <v>14</v>
      </c>
      <c r="C28" s="76">
        <v>9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53">
        <f t="shared" si="4"/>
        <v>14</v>
      </c>
      <c r="Q28" s="53">
        <f t="shared" si="5"/>
        <v>9</v>
      </c>
      <c r="R28" s="53">
        <f t="shared" si="6"/>
        <v>23</v>
      </c>
    </row>
    <row r="29" spans="1:18" ht="27.75">
      <c r="A29" s="54" t="s">
        <v>143</v>
      </c>
      <c r="B29" s="76">
        <v>4</v>
      </c>
      <c r="C29" s="76">
        <v>4</v>
      </c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53">
        <f t="shared" si="4"/>
        <v>4</v>
      </c>
      <c r="Q29" s="53">
        <f t="shared" si="5"/>
        <v>4</v>
      </c>
      <c r="R29" s="53">
        <f t="shared" si="6"/>
        <v>8</v>
      </c>
    </row>
    <row r="30" spans="1:18" ht="27.75">
      <c r="A30" s="54" t="s">
        <v>145</v>
      </c>
      <c r="B30" s="76">
        <v>8</v>
      </c>
      <c r="C30" s="76">
        <v>5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53">
        <f t="shared" si="4"/>
        <v>8</v>
      </c>
      <c r="Q30" s="53">
        <f t="shared" si="5"/>
        <v>5</v>
      </c>
      <c r="R30" s="53">
        <f t="shared" si="6"/>
        <v>13</v>
      </c>
    </row>
    <row r="31" spans="1:18" ht="27.75">
      <c r="A31" s="54" t="s">
        <v>186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53">
        <f t="shared" si="4"/>
        <v>0</v>
      </c>
      <c r="Q31" s="53">
        <f t="shared" si="5"/>
        <v>0</v>
      </c>
      <c r="R31" s="53">
        <f t="shared" si="6"/>
        <v>0</v>
      </c>
    </row>
    <row r="32" spans="1:18" ht="27.75">
      <c r="A32" s="54" t="s">
        <v>150</v>
      </c>
      <c r="B32" s="76">
        <v>10</v>
      </c>
      <c r="C32" s="76">
        <v>7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53">
        <f t="shared" si="4"/>
        <v>10</v>
      </c>
      <c r="Q32" s="53">
        <f t="shared" si="5"/>
        <v>7</v>
      </c>
      <c r="R32" s="53">
        <f t="shared" si="6"/>
        <v>17</v>
      </c>
    </row>
    <row r="33" spans="1:18" ht="27.75">
      <c r="A33" s="54" t="s">
        <v>146</v>
      </c>
      <c r="B33" s="76">
        <v>18</v>
      </c>
      <c r="C33" s="76">
        <v>9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53">
        <f t="shared" si="4"/>
        <v>18</v>
      </c>
      <c r="Q33" s="53">
        <f t="shared" si="5"/>
        <v>9</v>
      </c>
      <c r="R33" s="53">
        <f t="shared" si="6"/>
        <v>27</v>
      </c>
    </row>
    <row r="34" spans="1:18" ht="27.75">
      <c r="A34" s="31" t="s">
        <v>144</v>
      </c>
      <c r="B34" s="76">
        <v>12</v>
      </c>
      <c r="C34" s="76">
        <v>6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53">
        <f t="shared" si="4"/>
        <v>12</v>
      </c>
      <c r="Q34" s="53">
        <f t="shared" si="5"/>
        <v>6</v>
      </c>
      <c r="R34" s="53">
        <f t="shared" si="6"/>
        <v>18</v>
      </c>
    </row>
    <row r="35" spans="1:18" ht="27.75">
      <c r="A35" s="31" t="s">
        <v>151</v>
      </c>
      <c r="B35" s="76">
        <v>17</v>
      </c>
      <c r="C35" s="76">
        <v>10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53">
        <f t="shared" si="4"/>
        <v>17</v>
      </c>
      <c r="Q35" s="53">
        <f t="shared" si="5"/>
        <v>10</v>
      </c>
      <c r="R35" s="53">
        <f t="shared" si="6"/>
        <v>27</v>
      </c>
    </row>
    <row r="36" spans="1:18" ht="27.75">
      <c r="A36" s="70" t="s">
        <v>182</v>
      </c>
      <c r="B36" s="76">
        <v>11</v>
      </c>
      <c r="C36" s="76">
        <v>7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53">
        <f t="shared" si="4"/>
        <v>11</v>
      </c>
      <c r="Q36" s="53">
        <f t="shared" si="5"/>
        <v>7</v>
      </c>
      <c r="R36" s="53">
        <f t="shared" si="6"/>
        <v>18</v>
      </c>
    </row>
    <row r="37" spans="1:18" ht="27.75">
      <c r="A37" s="31" t="s">
        <v>147</v>
      </c>
      <c r="B37" s="76">
        <v>7</v>
      </c>
      <c r="C37" s="76">
        <v>5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53">
        <f t="shared" si="4"/>
        <v>7</v>
      </c>
      <c r="Q37" s="53">
        <f t="shared" si="5"/>
        <v>5</v>
      </c>
      <c r="R37" s="53">
        <f t="shared" si="6"/>
        <v>12</v>
      </c>
    </row>
    <row r="38" spans="1:18" ht="27.75">
      <c r="A38" s="29" t="s">
        <v>148</v>
      </c>
      <c r="B38" s="29">
        <f>B37+B36+B35+B34+B33+B32+B30+B29+B28+B26+B25</f>
        <v>128</v>
      </c>
      <c r="C38" s="53">
        <f t="shared" ref="C38:O38" si="7">C37+C36+C35+C34+C33+C32+C30+C29+C28+C26+C25</f>
        <v>80</v>
      </c>
      <c r="D38" s="53">
        <f t="shared" si="7"/>
        <v>0</v>
      </c>
      <c r="E38" s="53">
        <f t="shared" si="7"/>
        <v>0</v>
      </c>
      <c r="F38" s="53">
        <f t="shared" si="7"/>
        <v>0</v>
      </c>
      <c r="G38" s="53">
        <f t="shared" si="7"/>
        <v>0</v>
      </c>
      <c r="H38" s="53">
        <f t="shared" si="7"/>
        <v>0</v>
      </c>
      <c r="I38" s="53">
        <f t="shared" si="7"/>
        <v>0</v>
      </c>
      <c r="J38" s="53">
        <f t="shared" si="7"/>
        <v>0</v>
      </c>
      <c r="K38" s="53">
        <f t="shared" si="7"/>
        <v>0</v>
      </c>
      <c r="L38" s="53">
        <f t="shared" si="7"/>
        <v>0</v>
      </c>
      <c r="M38" s="53">
        <f t="shared" si="7"/>
        <v>0</v>
      </c>
      <c r="N38" s="53">
        <f t="shared" si="7"/>
        <v>0</v>
      </c>
      <c r="O38" s="53">
        <f t="shared" si="7"/>
        <v>0</v>
      </c>
      <c r="P38" s="53">
        <f t="shared" si="4"/>
        <v>128</v>
      </c>
      <c r="Q38" s="53">
        <f t="shared" si="5"/>
        <v>80</v>
      </c>
      <c r="R38" s="53">
        <f t="shared" si="6"/>
        <v>208</v>
      </c>
    </row>
  </sheetData>
  <mergeCells count="20">
    <mergeCell ref="A2:R2"/>
    <mergeCell ref="A3:A4"/>
    <mergeCell ref="B3:C3"/>
    <mergeCell ref="D3:E3"/>
    <mergeCell ref="F3:G3"/>
    <mergeCell ref="H3:I3"/>
    <mergeCell ref="J3:K3"/>
    <mergeCell ref="L3:M3"/>
    <mergeCell ref="N3:O3"/>
    <mergeCell ref="P3:R3"/>
    <mergeCell ref="A22:R22"/>
    <mergeCell ref="A23:A24"/>
    <mergeCell ref="B23:C23"/>
    <mergeCell ref="D23:E23"/>
    <mergeCell ref="F23:G23"/>
    <mergeCell ref="H23:I23"/>
    <mergeCell ref="J23:K23"/>
    <mergeCell ref="L23:M23"/>
    <mergeCell ref="N23:O23"/>
    <mergeCell ref="P23:R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6:AF47"/>
  <sheetViews>
    <sheetView rightToLeft="1" topLeftCell="A28" zoomScale="64" zoomScaleNormal="64" workbookViewId="0">
      <selection activeCell="H45" sqref="H45"/>
    </sheetView>
  </sheetViews>
  <sheetFormatPr defaultColWidth="9" defaultRowHeight="14.25"/>
  <cols>
    <col min="1" max="1" width="31.75" style="104" bestFit="1" customWidth="1"/>
    <col min="2" max="2" width="4.875" style="104" bestFit="1" customWidth="1"/>
    <col min="3" max="3" width="4.375" style="104" bestFit="1" customWidth="1"/>
    <col min="4" max="4" width="4.875" style="104" bestFit="1" customWidth="1"/>
    <col min="5" max="5" width="4.375" style="104" bestFit="1" customWidth="1"/>
    <col min="6" max="6" width="4.875" style="104" bestFit="1" customWidth="1"/>
    <col min="7" max="7" width="4.375" style="104" bestFit="1" customWidth="1"/>
    <col min="8" max="8" width="4.875" style="104" bestFit="1" customWidth="1"/>
    <col min="9" max="9" width="4.375" style="104" bestFit="1" customWidth="1"/>
    <col min="10" max="10" width="4.875" style="104" bestFit="1" customWidth="1"/>
    <col min="11" max="11" width="4.375" style="104" bestFit="1" customWidth="1"/>
    <col min="12" max="12" width="4.875" style="104" bestFit="1" customWidth="1"/>
    <col min="13" max="13" width="4.375" style="104" bestFit="1" customWidth="1"/>
    <col min="14" max="14" width="4.875" style="104" bestFit="1" customWidth="1"/>
    <col min="15" max="15" width="4.375" style="104" bestFit="1" customWidth="1"/>
    <col min="16" max="16" width="4.875" style="104" bestFit="1" customWidth="1"/>
    <col min="17" max="17" width="4.375" style="104" bestFit="1" customWidth="1"/>
    <col min="18" max="18" width="4.875" style="104" bestFit="1" customWidth="1"/>
    <col min="19" max="19" width="4.375" style="104" bestFit="1" customWidth="1"/>
    <col min="20" max="20" width="4.875" style="104" bestFit="1" customWidth="1"/>
    <col min="21" max="21" width="4.375" style="104" bestFit="1" customWidth="1"/>
    <col min="22" max="22" width="4.875" style="104" bestFit="1" customWidth="1"/>
    <col min="23" max="23" width="4.375" style="104" bestFit="1" customWidth="1"/>
    <col min="24" max="24" width="4.875" style="104" bestFit="1" customWidth="1"/>
    <col min="25" max="25" width="4.375" style="104" bestFit="1" customWidth="1"/>
    <col min="26" max="26" width="4.875" style="104" bestFit="1" customWidth="1"/>
    <col min="27" max="27" width="4.375" style="104" bestFit="1" customWidth="1"/>
    <col min="28" max="28" width="4.875" style="104" bestFit="1" customWidth="1"/>
    <col min="29" max="29" width="4.375" style="104" bestFit="1" customWidth="1"/>
    <col min="30" max="30" width="7.375" style="104" bestFit="1" customWidth="1"/>
    <col min="31" max="16384" width="9" style="104"/>
  </cols>
  <sheetData>
    <row r="6" spans="1:32" ht="27.75">
      <c r="A6" s="157" t="s">
        <v>211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</row>
    <row r="7" spans="1:32" s="100" customFormat="1" ht="27.75">
      <c r="A7" s="134" t="s">
        <v>62</v>
      </c>
      <c r="B7" s="125" t="s">
        <v>9</v>
      </c>
      <c r="C7" s="125"/>
      <c r="D7" s="125" t="s">
        <v>174</v>
      </c>
      <c r="E7" s="125"/>
      <c r="F7" s="125" t="s">
        <v>10</v>
      </c>
      <c r="G7" s="125"/>
      <c r="H7" s="125" t="s">
        <v>11</v>
      </c>
      <c r="I7" s="125"/>
      <c r="J7" s="125" t="s">
        <v>12</v>
      </c>
      <c r="K7" s="125"/>
      <c r="L7" s="125" t="s">
        <v>13</v>
      </c>
      <c r="M7" s="125"/>
      <c r="N7" s="125" t="s">
        <v>14</v>
      </c>
      <c r="O7" s="125"/>
      <c r="P7" s="125" t="s">
        <v>15</v>
      </c>
      <c r="Q7" s="125"/>
      <c r="R7" s="125" t="s">
        <v>117</v>
      </c>
      <c r="S7" s="125"/>
      <c r="T7" s="125" t="s">
        <v>16</v>
      </c>
      <c r="U7" s="125"/>
      <c r="V7" s="125" t="s">
        <v>51</v>
      </c>
      <c r="W7" s="125"/>
      <c r="X7" s="125" t="s">
        <v>18</v>
      </c>
      <c r="Y7" s="125"/>
      <c r="Z7" s="125" t="s">
        <v>19</v>
      </c>
      <c r="AA7" s="125"/>
      <c r="AB7" s="125" t="s">
        <v>20</v>
      </c>
      <c r="AC7" s="125"/>
      <c r="AD7" s="125" t="s">
        <v>0</v>
      </c>
      <c r="AE7" s="125"/>
      <c r="AF7" s="125"/>
    </row>
    <row r="8" spans="1:32" s="100" customFormat="1" ht="27.75">
      <c r="A8" s="134"/>
      <c r="B8" s="97" t="s">
        <v>1</v>
      </c>
      <c r="C8" s="97" t="s">
        <v>70</v>
      </c>
      <c r="D8" s="97" t="s">
        <v>1</v>
      </c>
      <c r="E8" s="97" t="s">
        <v>70</v>
      </c>
      <c r="F8" s="97" t="s">
        <v>1</v>
      </c>
      <c r="G8" s="97" t="s">
        <v>70</v>
      </c>
      <c r="H8" s="97" t="s">
        <v>1</v>
      </c>
      <c r="I8" s="97" t="s">
        <v>70</v>
      </c>
      <c r="J8" s="97" t="s">
        <v>1</v>
      </c>
      <c r="K8" s="97" t="s">
        <v>70</v>
      </c>
      <c r="L8" s="97" t="s">
        <v>1</v>
      </c>
      <c r="M8" s="97" t="s">
        <v>70</v>
      </c>
      <c r="N8" s="97" t="s">
        <v>1</v>
      </c>
      <c r="O8" s="97" t="s">
        <v>70</v>
      </c>
      <c r="P8" s="97" t="s">
        <v>1</v>
      </c>
      <c r="Q8" s="97" t="s">
        <v>70</v>
      </c>
      <c r="R8" s="97" t="s">
        <v>1</v>
      </c>
      <c r="S8" s="97" t="s">
        <v>70</v>
      </c>
      <c r="T8" s="97" t="s">
        <v>1</v>
      </c>
      <c r="U8" s="97" t="s">
        <v>70</v>
      </c>
      <c r="V8" s="97" t="s">
        <v>1</v>
      </c>
      <c r="W8" s="97" t="s">
        <v>70</v>
      </c>
      <c r="X8" s="97" t="s">
        <v>1</v>
      </c>
      <c r="Y8" s="97" t="s">
        <v>70</v>
      </c>
      <c r="Z8" s="97" t="s">
        <v>1</v>
      </c>
      <c r="AA8" s="97" t="s">
        <v>70</v>
      </c>
      <c r="AB8" s="97" t="s">
        <v>1</v>
      </c>
      <c r="AC8" s="97" t="s">
        <v>70</v>
      </c>
      <c r="AD8" s="97" t="s">
        <v>1</v>
      </c>
      <c r="AE8" s="97" t="s">
        <v>70</v>
      </c>
      <c r="AF8" s="97" t="s">
        <v>118</v>
      </c>
    </row>
    <row r="9" spans="1:32" ht="27.75">
      <c r="A9" s="54" t="s">
        <v>140</v>
      </c>
      <c r="B9" s="105">
        <v>1</v>
      </c>
      <c r="C9" s="105">
        <v>1</v>
      </c>
      <c r="D9" s="105">
        <v>0</v>
      </c>
      <c r="E9" s="105">
        <v>1</v>
      </c>
      <c r="F9" s="105">
        <v>0</v>
      </c>
      <c r="G9" s="105">
        <v>1</v>
      </c>
      <c r="H9" s="105">
        <v>1</v>
      </c>
      <c r="I9" s="105">
        <v>1</v>
      </c>
      <c r="J9" s="105">
        <v>1</v>
      </c>
      <c r="K9" s="105">
        <v>0</v>
      </c>
      <c r="L9" s="105">
        <v>2</v>
      </c>
      <c r="M9" s="105">
        <v>1</v>
      </c>
      <c r="N9" s="105">
        <v>0</v>
      </c>
      <c r="O9" s="105">
        <v>0</v>
      </c>
      <c r="P9" s="105">
        <v>95</v>
      </c>
      <c r="Q9" s="105">
        <v>86</v>
      </c>
      <c r="R9" s="105">
        <v>0</v>
      </c>
      <c r="S9" s="105">
        <v>1</v>
      </c>
      <c r="T9" s="105">
        <v>1</v>
      </c>
      <c r="U9" s="105">
        <v>1</v>
      </c>
      <c r="V9" s="105">
        <v>2</v>
      </c>
      <c r="W9" s="105">
        <v>3</v>
      </c>
      <c r="X9" s="105">
        <v>1</v>
      </c>
      <c r="Y9" s="105">
        <v>0</v>
      </c>
      <c r="Z9" s="105">
        <v>0</v>
      </c>
      <c r="AA9" s="105">
        <v>1</v>
      </c>
      <c r="AB9" s="105">
        <v>0</v>
      </c>
      <c r="AC9" s="105">
        <v>0</v>
      </c>
      <c r="AD9" s="106">
        <f>AB9+Z9+X9+V9+T9+R9+P9+N9+L9+J9+H9+F9+D9+B9</f>
        <v>104</v>
      </c>
      <c r="AE9" s="106">
        <f>AC9+AA9+Y9+W9+U9+S9+Q9+O9+M9+K9+I9+G9+E9+C9</f>
        <v>97</v>
      </c>
      <c r="AF9" s="106">
        <f>AE9+AD9</f>
        <v>201</v>
      </c>
    </row>
    <row r="10" spans="1:32" ht="27.75">
      <c r="A10" s="54" t="s">
        <v>141</v>
      </c>
      <c r="B10" s="105">
        <v>1</v>
      </c>
      <c r="C10" s="105">
        <v>0</v>
      </c>
      <c r="D10" s="105">
        <v>0</v>
      </c>
      <c r="E10" s="105">
        <v>1</v>
      </c>
      <c r="F10" s="105">
        <v>1</v>
      </c>
      <c r="G10" s="105">
        <v>1</v>
      </c>
      <c r="H10" s="105">
        <v>1</v>
      </c>
      <c r="I10" s="105">
        <v>1</v>
      </c>
      <c r="J10" s="105">
        <v>0</v>
      </c>
      <c r="K10" s="105">
        <v>1</v>
      </c>
      <c r="L10" s="105">
        <v>0</v>
      </c>
      <c r="M10" s="105">
        <v>0</v>
      </c>
      <c r="N10" s="105">
        <v>0</v>
      </c>
      <c r="O10" s="105">
        <v>0</v>
      </c>
      <c r="P10" s="105">
        <v>20</v>
      </c>
      <c r="Q10" s="105">
        <v>18</v>
      </c>
      <c r="R10" s="105">
        <v>1</v>
      </c>
      <c r="S10" s="105">
        <v>0</v>
      </c>
      <c r="T10" s="105">
        <v>3</v>
      </c>
      <c r="U10" s="105">
        <v>2</v>
      </c>
      <c r="V10" s="105">
        <v>4</v>
      </c>
      <c r="W10" s="105">
        <v>1</v>
      </c>
      <c r="X10" s="105">
        <v>0</v>
      </c>
      <c r="Y10" s="105">
        <v>0</v>
      </c>
      <c r="Z10" s="105">
        <v>1</v>
      </c>
      <c r="AA10" s="105">
        <v>0</v>
      </c>
      <c r="AB10" s="105">
        <v>0</v>
      </c>
      <c r="AC10" s="105">
        <v>0</v>
      </c>
      <c r="AD10" s="106">
        <f t="shared" ref="AD10:AD22" si="0">AB10+Z10+X10+V10+T10+R10+P10+N10+L10+J10+H10+F10+D10+B10</f>
        <v>32</v>
      </c>
      <c r="AE10" s="106">
        <f t="shared" ref="AE10:AE22" si="1">AC10+AA10+Y10+W10+U10+S10+Q10+O10+M10+K10+I10+G10+E10+C10</f>
        <v>25</v>
      </c>
      <c r="AF10" s="106">
        <f t="shared" ref="AF10:AF22" si="2">AE10+AD10</f>
        <v>57</v>
      </c>
    </row>
    <row r="11" spans="1:32" ht="27.75">
      <c r="A11" s="54" t="s">
        <v>142</v>
      </c>
      <c r="B11" s="105">
        <v>2</v>
      </c>
      <c r="C11" s="105">
        <v>1</v>
      </c>
      <c r="D11" s="105">
        <v>1</v>
      </c>
      <c r="E11" s="105">
        <v>1</v>
      </c>
      <c r="F11" s="105">
        <v>0</v>
      </c>
      <c r="G11" s="105">
        <v>0</v>
      </c>
      <c r="H11" s="105">
        <v>1</v>
      </c>
      <c r="I11" s="105">
        <v>0</v>
      </c>
      <c r="J11" s="105">
        <v>1</v>
      </c>
      <c r="K11" s="105">
        <v>0</v>
      </c>
      <c r="L11" s="105">
        <v>1</v>
      </c>
      <c r="M11" s="105">
        <v>1</v>
      </c>
      <c r="N11" s="105">
        <v>2</v>
      </c>
      <c r="O11" s="105">
        <v>1</v>
      </c>
      <c r="P11" s="105">
        <v>103</v>
      </c>
      <c r="Q11" s="105">
        <v>26</v>
      </c>
      <c r="R11" s="105">
        <v>1</v>
      </c>
      <c r="S11" s="105">
        <v>0</v>
      </c>
      <c r="T11" s="105">
        <v>1</v>
      </c>
      <c r="U11" s="105">
        <v>2</v>
      </c>
      <c r="V11" s="105">
        <v>5</v>
      </c>
      <c r="W11" s="105">
        <v>3</v>
      </c>
      <c r="X11" s="105">
        <v>1</v>
      </c>
      <c r="Y11" s="105">
        <v>0</v>
      </c>
      <c r="Z11" s="105">
        <v>0</v>
      </c>
      <c r="AA11" s="105">
        <v>0</v>
      </c>
      <c r="AB11" s="105">
        <v>0</v>
      </c>
      <c r="AC11" s="105">
        <v>0</v>
      </c>
      <c r="AD11" s="106">
        <f t="shared" si="0"/>
        <v>119</v>
      </c>
      <c r="AE11" s="106">
        <f t="shared" si="1"/>
        <v>35</v>
      </c>
      <c r="AF11" s="106">
        <f t="shared" si="2"/>
        <v>154</v>
      </c>
    </row>
    <row r="12" spans="1:32" ht="27.75">
      <c r="A12" s="54" t="s">
        <v>185</v>
      </c>
      <c r="B12" s="105">
        <v>0</v>
      </c>
      <c r="C12" s="105">
        <v>0</v>
      </c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5">
        <v>0</v>
      </c>
      <c r="W12" s="105">
        <v>0</v>
      </c>
      <c r="X12" s="105">
        <v>0</v>
      </c>
      <c r="Y12" s="105">
        <v>0</v>
      </c>
      <c r="Z12" s="105">
        <v>0</v>
      </c>
      <c r="AA12" s="105">
        <v>0</v>
      </c>
      <c r="AB12" s="105">
        <v>0</v>
      </c>
      <c r="AC12" s="105">
        <v>0</v>
      </c>
      <c r="AD12" s="106">
        <f t="shared" si="0"/>
        <v>0</v>
      </c>
      <c r="AE12" s="106">
        <f t="shared" si="1"/>
        <v>0</v>
      </c>
      <c r="AF12" s="106">
        <f t="shared" si="2"/>
        <v>0</v>
      </c>
    </row>
    <row r="13" spans="1:32" ht="27.75">
      <c r="A13" s="54" t="s">
        <v>143</v>
      </c>
      <c r="B13" s="105">
        <v>0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2</v>
      </c>
      <c r="Q13" s="105">
        <v>0</v>
      </c>
      <c r="R13" s="105">
        <v>0</v>
      </c>
      <c r="S13" s="105">
        <v>0</v>
      </c>
      <c r="T13" s="105">
        <v>0</v>
      </c>
      <c r="U13" s="105">
        <v>0</v>
      </c>
      <c r="V13" s="105">
        <v>20</v>
      </c>
      <c r="W13" s="105">
        <v>8</v>
      </c>
      <c r="X13" s="105">
        <v>0</v>
      </c>
      <c r="Y13" s="105">
        <v>0</v>
      </c>
      <c r="Z13" s="105">
        <v>0</v>
      </c>
      <c r="AA13" s="105">
        <v>0</v>
      </c>
      <c r="AB13" s="105">
        <v>0</v>
      </c>
      <c r="AC13" s="105">
        <v>0</v>
      </c>
      <c r="AD13" s="106">
        <f t="shared" si="0"/>
        <v>22</v>
      </c>
      <c r="AE13" s="106">
        <f t="shared" si="1"/>
        <v>8</v>
      </c>
      <c r="AF13" s="106">
        <f t="shared" si="2"/>
        <v>30</v>
      </c>
    </row>
    <row r="14" spans="1:32" ht="27.75">
      <c r="A14" s="54" t="s">
        <v>145</v>
      </c>
      <c r="B14" s="105">
        <v>0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0</v>
      </c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  <c r="U14" s="105">
        <v>0</v>
      </c>
      <c r="V14" s="105">
        <v>20</v>
      </c>
      <c r="W14" s="105">
        <v>11</v>
      </c>
      <c r="X14" s="105">
        <v>0</v>
      </c>
      <c r="Y14" s="105">
        <v>0</v>
      </c>
      <c r="Z14" s="105">
        <v>0</v>
      </c>
      <c r="AA14" s="105">
        <v>0</v>
      </c>
      <c r="AB14" s="105">
        <v>0</v>
      </c>
      <c r="AC14" s="105">
        <v>0</v>
      </c>
      <c r="AD14" s="106">
        <f t="shared" si="0"/>
        <v>20</v>
      </c>
      <c r="AE14" s="106">
        <f t="shared" si="1"/>
        <v>11</v>
      </c>
      <c r="AF14" s="106">
        <f t="shared" si="2"/>
        <v>31</v>
      </c>
    </row>
    <row r="15" spans="1:32" ht="27.75">
      <c r="A15" s="54" t="s">
        <v>192</v>
      </c>
      <c r="B15" s="105">
        <v>0</v>
      </c>
      <c r="C15" s="105">
        <v>0</v>
      </c>
      <c r="D15" s="105">
        <v>0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0</v>
      </c>
      <c r="W15" s="105">
        <v>0</v>
      </c>
      <c r="X15" s="105">
        <v>0</v>
      </c>
      <c r="Y15" s="105">
        <v>0</v>
      </c>
      <c r="Z15" s="105">
        <v>0</v>
      </c>
      <c r="AA15" s="105">
        <v>0</v>
      </c>
      <c r="AB15" s="105">
        <v>0</v>
      </c>
      <c r="AC15" s="105">
        <v>0</v>
      </c>
      <c r="AD15" s="106">
        <f t="shared" si="0"/>
        <v>0</v>
      </c>
      <c r="AE15" s="106">
        <f t="shared" si="1"/>
        <v>0</v>
      </c>
      <c r="AF15" s="106">
        <f t="shared" si="2"/>
        <v>0</v>
      </c>
    </row>
    <row r="16" spans="1:32" ht="27.75">
      <c r="A16" s="54" t="s">
        <v>150</v>
      </c>
      <c r="B16" s="105">
        <v>0</v>
      </c>
      <c r="C16" s="105">
        <v>0</v>
      </c>
      <c r="D16" s="105">
        <v>0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105">
        <v>3</v>
      </c>
      <c r="Q16" s="105">
        <v>1</v>
      </c>
      <c r="R16" s="105">
        <v>0</v>
      </c>
      <c r="S16" s="105">
        <v>0</v>
      </c>
      <c r="T16" s="105">
        <v>0</v>
      </c>
      <c r="U16" s="105">
        <v>1</v>
      </c>
      <c r="V16" s="105">
        <v>44</v>
      </c>
      <c r="W16" s="105">
        <v>14</v>
      </c>
      <c r="X16" s="105">
        <v>0</v>
      </c>
      <c r="Y16" s="105">
        <v>0</v>
      </c>
      <c r="Z16" s="105">
        <v>0</v>
      </c>
      <c r="AA16" s="105">
        <v>0</v>
      </c>
      <c r="AB16" s="105">
        <v>0</v>
      </c>
      <c r="AC16" s="105">
        <v>0</v>
      </c>
      <c r="AD16" s="106">
        <f t="shared" si="0"/>
        <v>47</v>
      </c>
      <c r="AE16" s="106">
        <f t="shared" si="1"/>
        <v>16</v>
      </c>
      <c r="AF16" s="106">
        <f t="shared" si="2"/>
        <v>63</v>
      </c>
    </row>
    <row r="17" spans="1:32" ht="27.75">
      <c r="A17" s="54" t="s">
        <v>146</v>
      </c>
      <c r="B17" s="105">
        <v>0</v>
      </c>
      <c r="C17" s="105">
        <v>0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4</v>
      </c>
      <c r="Q17" s="105">
        <v>2</v>
      </c>
      <c r="R17" s="105">
        <v>0</v>
      </c>
      <c r="S17" s="105">
        <v>0</v>
      </c>
      <c r="T17" s="105">
        <v>0</v>
      </c>
      <c r="U17" s="105">
        <v>0</v>
      </c>
      <c r="V17" s="105">
        <v>51</v>
      </c>
      <c r="W17" s="105">
        <v>33</v>
      </c>
      <c r="X17" s="105">
        <v>0</v>
      </c>
      <c r="Y17" s="105">
        <v>0</v>
      </c>
      <c r="Z17" s="105">
        <v>0</v>
      </c>
      <c r="AA17" s="105">
        <v>0</v>
      </c>
      <c r="AB17" s="105">
        <v>0</v>
      </c>
      <c r="AC17" s="105">
        <v>0</v>
      </c>
      <c r="AD17" s="106">
        <f t="shared" si="0"/>
        <v>55</v>
      </c>
      <c r="AE17" s="106">
        <f t="shared" si="1"/>
        <v>35</v>
      </c>
      <c r="AF17" s="106">
        <f t="shared" si="2"/>
        <v>90</v>
      </c>
    </row>
    <row r="18" spans="1:32" ht="27.75">
      <c r="A18" s="54" t="s">
        <v>144</v>
      </c>
      <c r="B18" s="105">
        <v>0</v>
      </c>
      <c r="C18" s="105">
        <v>0</v>
      </c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>
        <v>0</v>
      </c>
      <c r="O18" s="105">
        <v>0</v>
      </c>
      <c r="P18" s="105">
        <v>3</v>
      </c>
      <c r="Q18" s="105">
        <v>2</v>
      </c>
      <c r="R18" s="105">
        <v>0</v>
      </c>
      <c r="S18" s="105">
        <v>0</v>
      </c>
      <c r="T18" s="105">
        <v>9</v>
      </c>
      <c r="U18" s="105">
        <v>7</v>
      </c>
      <c r="V18" s="105">
        <v>31</v>
      </c>
      <c r="W18" s="105">
        <v>11</v>
      </c>
      <c r="X18" s="105">
        <v>0</v>
      </c>
      <c r="Y18" s="105">
        <v>0</v>
      </c>
      <c r="Z18" s="105">
        <v>0</v>
      </c>
      <c r="AA18" s="105">
        <v>0</v>
      </c>
      <c r="AB18" s="105">
        <v>0</v>
      </c>
      <c r="AC18" s="105">
        <v>0</v>
      </c>
      <c r="AD18" s="106">
        <f t="shared" si="0"/>
        <v>43</v>
      </c>
      <c r="AE18" s="106">
        <f t="shared" si="1"/>
        <v>20</v>
      </c>
      <c r="AF18" s="106">
        <f t="shared" si="2"/>
        <v>63</v>
      </c>
    </row>
    <row r="19" spans="1:32" ht="27.75">
      <c r="A19" s="98" t="s">
        <v>151</v>
      </c>
      <c r="B19" s="105">
        <v>0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5</v>
      </c>
      <c r="Q19" s="105">
        <v>1</v>
      </c>
      <c r="R19" s="105">
        <v>0</v>
      </c>
      <c r="S19" s="105">
        <v>0</v>
      </c>
      <c r="T19" s="105">
        <v>8</v>
      </c>
      <c r="U19" s="105">
        <v>13</v>
      </c>
      <c r="V19" s="105">
        <v>52</v>
      </c>
      <c r="W19" s="105">
        <v>13</v>
      </c>
      <c r="X19" s="105">
        <v>0</v>
      </c>
      <c r="Y19" s="105">
        <v>0</v>
      </c>
      <c r="Z19" s="105">
        <v>0</v>
      </c>
      <c r="AA19" s="105">
        <v>0</v>
      </c>
      <c r="AB19" s="105">
        <v>0</v>
      </c>
      <c r="AC19" s="105">
        <v>0</v>
      </c>
      <c r="AD19" s="106">
        <f t="shared" si="0"/>
        <v>65</v>
      </c>
      <c r="AE19" s="106">
        <f t="shared" si="1"/>
        <v>27</v>
      </c>
      <c r="AF19" s="106">
        <f t="shared" si="2"/>
        <v>92</v>
      </c>
    </row>
    <row r="20" spans="1:32" ht="27.75">
      <c r="A20" s="98" t="s">
        <v>182</v>
      </c>
      <c r="B20" s="105">
        <v>1</v>
      </c>
      <c r="C20" s="105">
        <v>0</v>
      </c>
      <c r="D20" s="105">
        <v>1</v>
      </c>
      <c r="E20" s="105">
        <v>0</v>
      </c>
      <c r="F20" s="105">
        <v>2</v>
      </c>
      <c r="G20" s="105">
        <v>0</v>
      </c>
      <c r="H20" s="105">
        <v>1</v>
      </c>
      <c r="I20" s="105">
        <v>0</v>
      </c>
      <c r="J20" s="105">
        <v>0</v>
      </c>
      <c r="K20" s="105">
        <v>0</v>
      </c>
      <c r="L20" s="105">
        <v>1</v>
      </c>
      <c r="M20" s="105">
        <v>0</v>
      </c>
      <c r="N20" s="105">
        <v>0</v>
      </c>
      <c r="O20" s="105">
        <v>0</v>
      </c>
      <c r="P20" s="105">
        <v>18</v>
      </c>
      <c r="Q20" s="105">
        <v>6</v>
      </c>
      <c r="R20" s="105">
        <v>0</v>
      </c>
      <c r="S20" s="105">
        <v>0</v>
      </c>
      <c r="T20" s="105">
        <v>17</v>
      </c>
      <c r="U20" s="105">
        <v>10</v>
      </c>
      <c r="V20" s="105">
        <v>6</v>
      </c>
      <c r="W20" s="105">
        <v>2</v>
      </c>
      <c r="X20" s="105">
        <v>0</v>
      </c>
      <c r="Y20" s="105">
        <v>0</v>
      </c>
      <c r="Z20" s="105">
        <v>0</v>
      </c>
      <c r="AA20" s="105">
        <v>0</v>
      </c>
      <c r="AB20" s="105">
        <v>0</v>
      </c>
      <c r="AC20" s="105">
        <v>0</v>
      </c>
      <c r="AD20" s="106">
        <f t="shared" si="0"/>
        <v>47</v>
      </c>
      <c r="AE20" s="106">
        <f t="shared" si="1"/>
        <v>18</v>
      </c>
      <c r="AF20" s="106">
        <f t="shared" si="2"/>
        <v>65</v>
      </c>
    </row>
    <row r="21" spans="1:32" ht="27.75">
      <c r="A21" s="98" t="s">
        <v>147</v>
      </c>
      <c r="B21" s="105">
        <v>0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5">
        <v>0</v>
      </c>
      <c r="O21" s="105"/>
      <c r="P21" s="105">
        <v>3</v>
      </c>
      <c r="Q21" s="105">
        <v>2</v>
      </c>
      <c r="R21" s="105">
        <v>0</v>
      </c>
      <c r="S21" s="105">
        <v>0</v>
      </c>
      <c r="T21" s="105">
        <v>66</v>
      </c>
      <c r="U21" s="105">
        <v>32</v>
      </c>
      <c r="V21" s="105">
        <v>1</v>
      </c>
      <c r="W21" s="105">
        <v>2</v>
      </c>
      <c r="X21" s="105">
        <v>0</v>
      </c>
      <c r="Y21" s="105">
        <v>0</v>
      </c>
      <c r="Z21" s="105">
        <v>0</v>
      </c>
      <c r="AA21" s="105">
        <v>0</v>
      </c>
      <c r="AB21" s="105">
        <v>0</v>
      </c>
      <c r="AC21" s="105">
        <v>0</v>
      </c>
      <c r="AD21" s="106">
        <f t="shared" si="0"/>
        <v>70</v>
      </c>
      <c r="AE21" s="106">
        <f t="shared" si="1"/>
        <v>36</v>
      </c>
      <c r="AF21" s="106">
        <f t="shared" si="2"/>
        <v>106</v>
      </c>
    </row>
    <row r="22" spans="1:32" ht="27.75">
      <c r="A22" s="99" t="s">
        <v>148</v>
      </c>
      <c r="B22" s="106">
        <f>B21+B20+B19+B18+B17+B16+B15+B14+B13+B12+B11+B10+B9</f>
        <v>5</v>
      </c>
      <c r="C22" s="106">
        <f t="shared" ref="C22:AC22" si="3">C21+C20+C19+C18+C17+C16+C15+C14+C13+C12+C11+C10+C9</f>
        <v>2</v>
      </c>
      <c r="D22" s="106">
        <f t="shared" si="3"/>
        <v>2</v>
      </c>
      <c r="E22" s="106">
        <f t="shared" si="3"/>
        <v>3</v>
      </c>
      <c r="F22" s="106">
        <f t="shared" si="3"/>
        <v>3</v>
      </c>
      <c r="G22" s="106">
        <f t="shared" si="3"/>
        <v>2</v>
      </c>
      <c r="H22" s="106">
        <f t="shared" si="3"/>
        <v>4</v>
      </c>
      <c r="I22" s="106">
        <f t="shared" si="3"/>
        <v>2</v>
      </c>
      <c r="J22" s="106">
        <f t="shared" si="3"/>
        <v>2</v>
      </c>
      <c r="K22" s="106">
        <f t="shared" si="3"/>
        <v>1</v>
      </c>
      <c r="L22" s="106">
        <f t="shared" si="3"/>
        <v>4</v>
      </c>
      <c r="M22" s="106">
        <f t="shared" si="3"/>
        <v>2</v>
      </c>
      <c r="N22" s="106">
        <f t="shared" si="3"/>
        <v>2</v>
      </c>
      <c r="O22" s="106">
        <f t="shared" si="3"/>
        <v>1</v>
      </c>
      <c r="P22" s="106">
        <f t="shared" si="3"/>
        <v>256</v>
      </c>
      <c r="Q22" s="106">
        <f t="shared" si="3"/>
        <v>144</v>
      </c>
      <c r="R22" s="106">
        <f t="shared" si="3"/>
        <v>2</v>
      </c>
      <c r="S22" s="106">
        <f t="shared" si="3"/>
        <v>1</v>
      </c>
      <c r="T22" s="106">
        <f t="shared" si="3"/>
        <v>105</v>
      </c>
      <c r="U22" s="106">
        <f t="shared" si="3"/>
        <v>68</v>
      </c>
      <c r="V22" s="106">
        <f t="shared" si="3"/>
        <v>236</v>
      </c>
      <c r="W22" s="106">
        <f t="shared" si="3"/>
        <v>101</v>
      </c>
      <c r="X22" s="106">
        <f t="shared" si="3"/>
        <v>2</v>
      </c>
      <c r="Y22" s="106">
        <f t="shared" si="3"/>
        <v>0</v>
      </c>
      <c r="Z22" s="106">
        <f t="shared" si="3"/>
        <v>1</v>
      </c>
      <c r="AA22" s="106">
        <f t="shared" si="3"/>
        <v>1</v>
      </c>
      <c r="AB22" s="106">
        <f t="shared" si="3"/>
        <v>0</v>
      </c>
      <c r="AC22" s="106">
        <f t="shared" si="3"/>
        <v>0</v>
      </c>
      <c r="AD22" s="106">
        <f t="shared" si="0"/>
        <v>624</v>
      </c>
      <c r="AE22" s="106">
        <f t="shared" si="1"/>
        <v>328</v>
      </c>
      <c r="AF22" s="106">
        <f t="shared" si="2"/>
        <v>952</v>
      </c>
    </row>
    <row r="31" spans="1:32" ht="27.75">
      <c r="A31" s="157" t="s">
        <v>212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</row>
    <row r="32" spans="1:32" ht="27.75">
      <c r="A32" s="134" t="s">
        <v>62</v>
      </c>
      <c r="B32" s="125" t="s">
        <v>9</v>
      </c>
      <c r="C32" s="125"/>
      <c r="D32" s="125" t="s">
        <v>174</v>
      </c>
      <c r="E32" s="125"/>
      <c r="F32" s="158" t="s">
        <v>10</v>
      </c>
      <c r="G32" s="159"/>
      <c r="H32" s="125" t="s">
        <v>11</v>
      </c>
      <c r="I32" s="125"/>
      <c r="J32" s="125" t="s">
        <v>12</v>
      </c>
      <c r="K32" s="125"/>
      <c r="L32" s="125" t="s">
        <v>13</v>
      </c>
      <c r="M32" s="125"/>
      <c r="N32" s="125" t="s">
        <v>14</v>
      </c>
      <c r="O32" s="125"/>
      <c r="P32" s="125" t="s">
        <v>15</v>
      </c>
      <c r="Q32" s="125"/>
      <c r="R32" s="125" t="s">
        <v>117</v>
      </c>
      <c r="S32" s="125"/>
      <c r="T32" s="125" t="s">
        <v>16</v>
      </c>
      <c r="U32" s="125"/>
      <c r="V32" s="125" t="s">
        <v>51</v>
      </c>
      <c r="W32" s="125"/>
      <c r="X32" s="125" t="s">
        <v>18</v>
      </c>
      <c r="Y32" s="125"/>
      <c r="Z32" s="125" t="s">
        <v>19</v>
      </c>
      <c r="AA32" s="125"/>
      <c r="AB32" s="125" t="s">
        <v>20</v>
      </c>
      <c r="AC32" s="125"/>
      <c r="AD32" s="125" t="s">
        <v>0</v>
      </c>
      <c r="AE32" s="125"/>
      <c r="AF32" s="125"/>
    </row>
    <row r="33" spans="1:32" ht="27.75">
      <c r="A33" s="134"/>
      <c r="B33" s="97" t="s">
        <v>1</v>
      </c>
      <c r="C33" s="97" t="s">
        <v>70</v>
      </c>
      <c r="D33" s="97" t="s">
        <v>1</v>
      </c>
      <c r="E33" s="97" t="s">
        <v>70</v>
      </c>
      <c r="F33" s="97" t="s">
        <v>1</v>
      </c>
      <c r="G33" s="97" t="s">
        <v>70</v>
      </c>
      <c r="H33" s="97" t="s">
        <v>1</v>
      </c>
      <c r="I33" s="97" t="s">
        <v>70</v>
      </c>
      <c r="J33" s="97" t="s">
        <v>1</v>
      </c>
      <c r="K33" s="97" t="s">
        <v>70</v>
      </c>
      <c r="L33" s="97" t="s">
        <v>1</v>
      </c>
      <c r="M33" s="97" t="s">
        <v>70</v>
      </c>
      <c r="N33" s="97" t="s">
        <v>1</v>
      </c>
      <c r="O33" s="97" t="s">
        <v>70</v>
      </c>
      <c r="P33" s="97" t="s">
        <v>1</v>
      </c>
      <c r="Q33" s="97" t="s">
        <v>70</v>
      </c>
      <c r="R33" s="97" t="s">
        <v>1</v>
      </c>
      <c r="S33" s="97" t="s">
        <v>70</v>
      </c>
      <c r="T33" s="97" t="s">
        <v>1</v>
      </c>
      <c r="U33" s="97" t="s">
        <v>70</v>
      </c>
      <c r="V33" s="97" t="s">
        <v>1</v>
      </c>
      <c r="W33" s="97" t="s">
        <v>70</v>
      </c>
      <c r="X33" s="97" t="s">
        <v>1</v>
      </c>
      <c r="Y33" s="97" t="s">
        <v>70</v>
      </c>
      <c r="Z33" s="97" t="s">
        <v>1</v>
      </c>
      <c r="AA33" s="97" t="s">
        <v>70</v>
      </c>
      <c r="AB33" s="97" t="s">
        <v>1</v>
      </c>
      <c r="AC33" s="97" t="s">
        <v>70</v>
      </c>
      <c r="AD33" s="97" t="s">
        <v>1</v>
      </c>
      <c r="AE33" s="97" t="s">
        <v>70</v>
      </c>
      <c r="AF33" s="97" t="s">
        <v>118</v>
      </c>
    </row>
    <row r="34" spans="1:32" ht="27.75">
      <c r="A34" s="98" t="s">
        <v>140</v>
      </c>
      <c r="B34" s="105">
        <v>0</v>
      </c>
      <c r="C34" s="105">
        <v>0</v>
      </c>
      <c r="D34" s="105">
        <v>0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  <c r="J34" s="105">
        <v>0</v>
      </c>
      <c r="K34" s="105">
        <v>0</v>
      </c>
      <c r="L34" s="105">
        <v>0</v>
      </c>
      <c r="M34" s="105">
        <v>0</v>
      </c>
      <c r="N34" s="105">
        <v>0</v>
      </c>
      <c r="O34" s="105">
        <v>0</v>
      </c>
      <c r="P34" s="105">
        <v>15</v>
      </c>
      <c r="Q34" s="105">
        <v>12</v>
      </c>
      <c r="R34" s="105">
        <v>0</v>
      </c>
      <c r="S34" s="105">
        <v>0</v>
      </c>
      <c r="T34" s="105">
        <v>0</v>
      </c>
      <c r="U34" s="105">
        <v>0</v>
      </c>
      <c r="V34" s="105">
        <v>0</v>
      </c>
      <c r="W34" s="105">
        <v>0</v>
      </c>
      <c r="X34" s="105">
        <v>0</v>
      </c>
      <c r="Y34" s="105">
        <v>0</v>
      </c>
      <c r="Z34" s="105">
        <v>0</v>
      </c>
      <c r="AA34" s="105">
        <v>0</v>
      </c>
      <c r="AB34" s="105">
        <v>0</v>
      </c>
      <c r="AC34" s="105">
        <v>0</v>
      </c>
      <c r="AD34" s="106">
        <f>AB34+Z34+X34+V34+T34+R34+P34+N34+L34+J34+H34+F34+D34+B34</f>
        <v>15</v>
      </c>
      <c r="AE34" s="106">
        <f>AC34+AA34+Y34+W34+U34+S34+Q34+O34+M34+K34+I34+G34+E34+C34</f>
        <v>12</v>
      </c>
      <c r="AF34" s="106">
        <f>AE34+AD34</f>
        <v>27</v>
      </c>
    </row>
    <row r="35" spans="1:32" ht="27.75">
      <c r="A35" s="98" t="s">
        <v>141</v>
      </c>
      <c r="B35" s="105">
        <v>0</v>
      </c>
      <c r="C35" s="105">
        <v>0</v>
      </c>
      <c r="D35" s="105">
        <v>0</v>
      </c>
      <c r="E35" s="105">
        <v>0</v>
      </c>
      <c r="F35" s="105">
        <v>0</v>
      </c>
      <c r="G35" s="105">
        <v>0</v>
      </c>
      <c r="H35" s="105">
        <v>0</v>
      </c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105">
        <v>0</v>
      </c>
      <c r="O35" s="105">
        <v>0</v>
      </c>
      <c r="P35" s="105">
        <v>12</v>
      </c>
      <c r="Q35" s="105">
        <v>6</v>
      </c>
      <c r="R35" s="105">
        <v>0</v>
      </c>
      <c r="S35" s="105">
        <v>0</v>
      </c>
      <c r="T35" s="105">
        <v>0</v>
      </c>
      <c r="U35" s="105">
        <v>0</v>
      </c>
      <c r="V35" s="105">
        <v>0</v>
      </c>
      <c r="W35" s="105">
        <v>0</v>
      </c>
      <c r="X35" s="105">
        <v>0</v>
      </c>
      <c r="Y35" s="105">
        <v>0</v>
      </c>
      <c r="Z35" s="105">
        <v>0</v>
      </c>
      <c r="AA35" s="105">
        <v>0</v>
      </c>
      <c r="AB35" s="105">
        <v>0</v>
      </c>
      <c r="AC35" s="105">
        <v>0</v>
      </c>
      <c r="AD35" s="106">
        <f t="shared" ref="AD35:AD47" si="4">AB35+Z35+X35+V35+T35+R35+P35+N35+L35+J35+H35+F35+D35+B35</f>
        <v>12</v>
      </c>
      <c r="AE35" s="106">
        <f t="shared" ref="AE35:AE47" si="5">AC35+AA35+Y35+W35+U35+S35+Q35+O35+M35+K35+I35+G35+E35+C35</f>
        <v>6</v>
      </c>
      <c r="AF35" s="106">
        <f t="shared" ref="AF35:AF47" si="6">AE35+AD35</f>
        <v>18</v>
      </c>
    </row>
    <row r="36" spans="1:32" ht="27.75">
      <c r="A36" s="54" t="s">
        <v>142</v>
      </c>
      <c r="B36" s="105">
        <v>0</v>
      </c>
      <c r="C36" s="105">
        <v>0</v>
      </c>
      <c r="D36" s="105">
        <v>0</v>
      </c>
      <c r="E36" s="105">
        <v>0</v>
      </c>
      <c r="F36" s="105">
        <v>0</v>
      </c>
      <c r="G36" s="105">
        <v>0</v>
      </c>
      <c r="H36" s="105">
        <v>0</v>
      </c>
      <c r="I36" s="105">
        <v>0</v>
      </c>
      <c r="J36" s="105">
        <v>0</v>
      </c>
      <c r="K36" s="105">
        <v>0</v>
      </c>
      <c r="L36" s="105">
        <v>0</v>
      </c>
      <c r="M36" s="105">
        <v>0</v>
      </c>
      <c r="N36" s="105">
        <v>0</v>
      </c>
      <c r="O36" s="105">
        <v>0</v>
      </c>
      <c r="P36" s="105">
        <v>14</v>
      </c>
      <c r="Q36" s="105">
        <v>9</v>
      </c>
      <c r="R36" s="105">
        <v>0</v>
      </c>
      <c r="S36" s="105">
        <v>0</v>
      </c>
      <c r="T36" s="105">
        <v>0</v>
      </c>
      <c r="U36" s="105">
        <v>0</v>
      </c>
      <c r="V36" s="105">
        <v>0</v>
      </c>
      <c r="W36" s="105">
        <v>0</v>
      </c>
      <c r="X36" s="105">
        <v>0</v>
      </c>
      <c r="Y36" s="105">
        <v>0</v>
      </c>
      <c r="Z36" s="105">
        <v>0</v>
      </c>
      <c r="AA36" s="105">
        <v>0</v>
      </c>
      <c r="AB36" s="105">
        <v>0</v>
      </c>
      <c r="AC36" s="105">
        <v>0</v>
      </c>
      <c r="AD36" s="106">
        <f t="shared" si="4"/>
        <v>14</v>
      </c>
      <c r="AE36" s="106">
        <f t="shared" si="5"/>
        <v>9</v>
      </c>
      <c r="AF36" s="106">
        <f t="shared" si="6"/>
        <v>23</v>
      </c>
    </row>
    <row r="37" spans="1:32" ht="27.75">
      <c r="A37" s="54" t="s">
        <v>185</v>
      </c>
      <c r="B37" s="105">
        <v>0</v>
      </c>
      <c r="C37" s="105">
        <v>0</v>
      </c>
      <c r="D37" s="105">
        <v>0</v>
      </c>
      <c r="E37" s="105">
        <v>0</v>
      </c>
      <c r="F37" s="105">
        <v>0</v>
      </c>
      <c r="G37" s="105">
        <v>0</v>
      </c>
      <c r="H37" s="105">
        <v>0</v>
      </c>
      <c r="I37" s="105">
        <v>0</v>
      </c>
      <c r="J37" s="105">
        <v>0</v>
      </c>
      <c r="K37" s="105">
        <v>0</v>
      </c>
      <c r="L37" s="105">
        <v>0</v>
      </c>
      <c r="M37" s="105">
        <v>0</v>
      </c>
      <c r="N37" s="105">
        <v>0</v>
      </c>
      <c r="O37" s="105">
        <v>0</v>
      </c>
      <c r="P37" s="105">
        <v>0</v>
      </c>
      <c r="Q37" s="105">
        <v>0</v>
      </c>
      <c r="R37" s="105">
        <v>0</v>
      </c>
      <c r="S37" s="105">
        <v>0</v>
      </c>
      <c r="T37" s="105">
        <v>0</v>
      </c>
      <c r="U37" s="105">
        <v>0</v>
      </c>
      <c r="V37" s="105">
        <v>0</v>
      </c>
      <c r="W37" s="105">
        <v>0</v>
      </c>
      <c r="X37" s="105">
        <v>0</v>
      </c>
      <c r="Y37" s="105">
        <v>0</v>
      </c>
      <c r="Z37" s="105">
        <v>0</v>
      </c>
      <c r="AA37" s="105">
        <v>0</v>
      </c>
      <c r="AB37" s="105">
        <v>0</v>
      </c>
      <c r="AC37" s="105">
        <v>0</v>
      </c>
      <c r="AD37" s="106">
        <f t="shared" si="4"/>
        <v>0</v>
      </c>
      <c r="AE37" s="106">
        <f t="shared" si="5"/>
        <v>0</v>
      </c>
      <c r="AF37" s="106">
        <f t="shared" si="6"/>
        <v>0</v>
      </c>
    </row>
    <row r="38" spans="1:32" ht="27.75">
      <c r="A38" s="54" t="s">
        <v>143</v>
      </c>
      <c r="B38" s="105">
        <v>0</v>
      </c>
      <c r="C38" s="105">
        <v>0</v>
      </c>
      <c r="D38" s="105"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  <c r="T38" s="105">
        <v>0</v>
      </c>
      <c r="U38" s="105">
        <v>0</v>
      </c>
      <c r="V38" s="105">
        <v>4</v>
      </c>
      <c r="W38" s="105">
        <v>4</v>
      </c>
      <c r="X38" s="105">
        <v>0</v>
      </c>
      <c r="Y38" s="105">
        <v>0</v>
      </c>
      <c r="Z38" s="105">
        <v>0</v>
      </c>
      <c r="AA38" s="105">
        <v>0</v>
      </c>
      <c r="AB38" s="105">
        <v>0</v>
      </c>
      <c r="AC38" s="105">
        <v>0</v>
      </c>
      <c r="AD38" s="106">
        <f t="shared" si="4"/>
        <v>4</v>
      </c>
      <c r="AE38" s="106">
        <f t="shared" si="5"/>
        <v>4</v>
      </c>
      <c r="AF38" s="106">
        <f t="shared" si="6"/>
        <v>8</v>
      </c>
    </row>
    <row r="39" spans="1:32" ht="27.75">
      <c r="A39" s="54" t="s">
        <v>145</v>
      </c>
      <c r="B39" s="105">
        <v>0</v>
      </c>
      <c r="C39" s="105">
        <v>0</v>
      </c>
      <c r="D39" s="105">
        <v>0</v>
      </c>
      <c r="E39" s="105">
        <v>0</v>
      </c>
      <c r="F39" s="105">
        <v>0</v>
      </c>
      <c r="G39" s="105">
        <v>0</v>
      </c>
      <c r="H39" s="105">
        <v>0</v>
      </c>
      <c r="I39" s="105">
        <v>0</v>
      </c>
      <c r="J39" s="105">
        <v>0</v>
      </c>
      <c r="K39" s="105">
        <v>0</v>
      </c>
      <c r="L39" s="105">
        <v>0</v>
      </c>
      <c r="M39" s="105">
        <v>0</v>
      </c>
      <c r="N39" s="105">
        <v>0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105">
        <v>0</v>
      </c>
      <c r="U39" s="105">
        <v>0</v>
      </c>
      <c r="V39" s="105">
        <v>8</v>
      </c>
      <c r="W39" s="105">
        <v>5</v>
      </c>
      <c r="X39" s="105">
        <v>0</v>
      </c>
      <c r="Y39" s="105">
        <v>0</v>
      </c>
      <c r="Z39" s="105">
        <v>0</v>
      </c>
      <c r="AA39" s="105">
        <v>0</v>
      </c>
      <c r="AB39" s="105">
        <v>0</v>
      </c>
      <c r="AC39" s="105">
        <v>0</v>
      </c>
      <c r="AD39" s="106">
        <f t="shared" si="4"/>
        <v>8</v>
      </c>
      <c r="AE39" s="106">
        <f t="shared" si="5"/>
        <v>5</v>
      </c>
      <c r="AF39" s="106">
        <f t="shared" si="6"/>
        <v>13</v>
      </c>
    </row>
    <row r="40" spans="1:32" ht="27.75">
      <c r="A40" s="54" t="s">
        <v>192</v>
      </c>
      <c r="B40" s="105">
        <v>0</v>
      </c>
      <c r="C40" s="105">
        <v>0</v>
      </c>
      <c r="D40" s="105">
        <v>0</v>
      </c>
      <c r="E40" s="105">
        <v>0</v>
      </c>
      <c r="F40" s="105">
        <v>0</v>
      </c>
      <c r="G40" s="105">
        <v>0</v>
      </c>
      <c r="H40" s="105">
        <v>0</v>
      </c>
      <c r="I40" s="105">
        <v>0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  <c r="U40" s="105">
        <v>0</v>
      </c>
      <c r="V40" s="105">
        <v>0</v>
      </c>
      <c r="W40" s="105">
        <v>0</v>
      </c>
      <c r="X40" s="105">
        <v>0</v>
      </c>
      <c r="Y40" s="105">
        <v>0</v>
      </c>
      <c r="Z40" s="105">
        <v>0</v>
      </c>
      <c r="AA40" s="105">
        <v>0</v>
      </c>
      <c r="AB40" s="105">
        <v>0</v>
      </c>
      <c r="AC40" s="105">
        <v>0</v>
      </c>
      <c r="AD40" s="106">
        <f t="shared" si="4"/>
        <v>0</v>
      </c>
      <c r="AE40" s="106">
        <f t="shared" si="5"/>
        <v>0</v>
      </c>
      <c r="AF40" s="106">
        <f t="shared" si="6"/>
        <v>0</v>
      </c>
    </row>
    <row r="41" spans="1:32" ht="27.75">
      <c r="A41" s="54" t="s">
        <v>150</v>
      </c>
      <c r="B41" s="105">
        <v>0</v>
      </c>
      <c r="C41" s="105">
        <v>0</v>
      </c>
      <c r="D41" s="105">
        <v>0</v>
      </c>
      <c r="E41" s="105">
        <v>0</v>
      </c>
      <c r="F41" s="105">
        <v>0</v>
      </c>
      <c r="G41" s="105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  <c r="P41" s="105">
        <v>0</v>
      </c>
      <c r="Q41" s="105">
        <v>0</v>
      </c>
      <c r="R41" s="105">
        <v>0</v>
      </c>
      <c r="S41" s="105">
        <v>0</v>
      </c>
      <c r="T41" s="105">
        <v>0</v>
      </c>
      <c r="U41" s="105">
        <v>0</v>
      </c>
      <c r="V41" s="105">
        <v>10</v>
      </c>
      <c r="W41" s="105">
        <v>7</v>
      </c>
      <c r="X41" s="105">
        <v>0</v>
      </c>
      <c r="Y41" s="105">
        <v>0</v>
      </c>
      <c r="Z41" s="105">
        <v>0</v>
      </c>
      <c r="AA41" s="105">
        <v>0</v>
      </c>
      <c r="AB41" s="105">
        <v>0</v>
      </c>
      <c r="AC41" s="105">
        <v>0</v>
      </c>
      <c r="AD41" s="106">
        <f t="shared" si="4"/>
        <v>10</v>
      </c>
      <c r="AE41" s="106">
        <f t="shared" si="5"/>
        <v>7</v>
      </c>
      <c r="AF41" s="106">
        <f t="shared" si="6"/>
        <v>17</v>
      </c>
    </row>
    <row r="42" spans="1:32" ht="27.75">
      <c r="A42" s="98" t="s">
        <v>146</v>
      </c>
      <c r="B42" s="105">
        <v>0</v>
      </c>
      <c r="C42" s="105">
        <v>0</v>
      </c>
      <c r="D42" s="105">
        <v>0</v>
      </c>
      <c r="E42" s="105">
        <v>0</v>
      </c>
      <c r="F42" s="105">
        <v>0</v>
      </c>
      <c r="G42" s="105">
        <v>0</v>
      </c>
      <c r="H42" s="105">
        <v>0</v>
      </c>
      <c r="I42" s="105">
        <v>0</v>
      </c>
      <c r="J42" s="105">
        <v>0</v>
      </c>
      <c r="K42" s="105">
        <v>0</v>
      </c>
      <c r="L42" s="105">
        <v>0</v>
      </c>
      <c r="M42" s="105">
        <v>0</v>
      </c>
      <c r="N42" s="105">
        <v>0</v>
      </c>
      <c r="O42" s="105">
        <v>0</v>
      </c>
      <c r="P42" s="105">
        <v>1</v>
      </c>
      <c r="Q42" s="105">
        <v>0</v>
      </c>
      <c r="R42" s="105">
        <v>0</v>
      </c>
      <c r="S42" s="105">
        <v>0</v>
      </c>
      <c r="T42" s="105">
        <v>0</v>
      </c>
      <c r="U42" s="105">
        <v>0</v>
      </c>
      <c r="V42" s="105">
        <v>17</v>
      </c>
      <c r="W42" s="105">
        <v>9</v>
      </c>
      <c r="X42" s="105">
        <v>0</v>
      </c>
      <c r="Y42" s="105">
        <v>0</v>
      </c>
      <c r="Z42" s="105">
        <v>0</v>
      </c>
      <c r="AA42" s="105">
        <v>0</v>
      </c>
      <c r="AB42" s="105">
        <v>0</v>
      </c>
      <c r="AC42" s="105">
        <v>0</v>
      </c>
      <c r="AD42" s="106">
        <f t="shared" si="4"/>
        <v>18</v>
      </c>
      <c r="AE42" s="106">
        <f t="shared" si="5"/>
        <v>9</v>
      </c>
      <c r="AF42" s="106">
        <f t="shared" si="6"/>
        <v>27</v>
      </c>
    </row>
    <row r="43" spans="1:32" ht="27.75">
      <c r="A43" s="98" t="s">
        <v>144</v>
      </c>
      <c r="B43" s="105">
        <v>0</v>
      </c>
      <c r="C43" s="105">
        <v>0</v>
      </c>
      <c r="D43" s="105">
        <v>0</v>
      </c>
      <c r="E43" s="105">
        <v>0</v>
      </c>
      <c r="F43" s="105">
        <v>0</v>
      </c>
      <c r="G43" s="105">
        <v>0</v>
      </c>
      <c r="H43" s="105">
        <v>0</v>
      </c>
      <c r="I43" s="105">
        <v>0</v>
      </c>
      <c r="J43" s="105">
        <v>0</v>
      </c>
      <c r="K43" s="105">
        <v>0</v>
      </c>
      <c r="L43" s="105">
        <v>0</v>
      </c>
      <c r="M43" s="105">
        <v>0</v>
      </c>
      <c r="N43" s="105">
        <v>0</v>
      </c>
      <c r="O43" s="105">
        <v>0</v>
      </c>
      <c r="P43" s="105">
        <v>0</v>
      </c>
      <c r="Q43" s="105">
        <v>0</v>
      </c>
      <c r="R43" s="105">
        <v>0</v>
      </c>
      <c r="S43" s="105">
        <v>0</v>
      </c>
      <c r="T43" s="105">
        <v>12</v>
      </c>
      <c r="U43" s="105">
        <v>6</v>
      </c>
      <c r="V43" s="105">
        <v>0</v>
      </c>
      <c r="W43" s="105">
        <v>0</v>
      </c>
      <c r="X43" s="105">
        <v>0</v>
      </c>
      <c r="Y43" s="105">
        <v>0</v>
      </c>
      <c r="Z43" s="105">
        <v>0</v>
      </c>
      <c r="AA43" s="105">
        <v>0</v>
      </c>
      <c r="AB43" s="105">
        <v>0</v>
      </c>
      <c r="AC43" s="105">
        <v>0</v>
      </c>
      <c r="AD43" s="106">
        <f t="shared" si="4"/>
        <v>12</v>
      </c>
      <c r="AE43" s="106">
        <f t="shared" si="5"/>
        <v>6</v>
      </c>
      <c r="AF43" s="106">
        <f t="shared" si="6"/>
        <v>18</v>
      </c>
    </row>
    <row r="44" spans="1:32" ht="27.75">
      <c r="A44" s="98" t="s">
        <v>151</v>
      </c>
      <c r="B44" s="105">
        <v>0</v>
      </c>
      <c r="C44" s="105">
        <v>0</v>
      </c>
      <c r="D44" s="105">
        <v>0</v>
      </c>
      <c r="E44" s="105">
        <v>0</v>
      </c>
      <c r="F44" s="105">
        <v>0</v>
      </c>
      <c r="G44" s="105">
        <v>0</v>
      </c>
      <c r="H44" s="105">
        <v>0</v>
      </c>
      <c r="I44" s="105">
        <v>0</v>
      </c>
      <c r="J44" s="105">
        <v>0</v>
      </c>
      <c r="K44" s="105">
        <v>0</v>
      </c>
      <c r="L44" s="105">
        <v>0</v>
      </c>
      <c r="M44" s="105">
        <v>0</v>
      </c>
      <c r="N44" s="105">
        <v>0</v>
      </c>
      <c r="O44" s="105">
        <v>0</v>
      </c>
      <c r="P44" s="105">
        <v>0</v>
      </c>
      <c r="Q44" s="105">
        <v>0</v>
      </c>
      <c r="R44" s="105">
        <v>0</v>
      </c>
      <c r="S44" s="105">
        <v>0</v>
      </c>
      <c r="T44" s="105">
        <v>17</v>
      </c>
      <c r="U44" s="105">
        <v>10</v>
      </c>
      <c r="V44" s="105">
        <v>0</v>
      </c>
      <c r="W44" s="105">
        <v>0</v>
      </c>
      <c r="X44" s="105">
        <v>0</v>
      </c>
      <c r="Y44" s="105">
        <v>0</v>
      </c>
      <c r="Z44" s="105">
        <v>0</v>
      </c>
      <c r="AA44" s="105">
        <v>0</v>
      </c>
      <c r="AB44" s="105">
        <v>0</v>
      </c>
      <c r="AC44" s="105">
        <v>0</v>
      </c>
      <c r="AD44" s="106">
        <f t="shared" si="4"/>
        <v>17</v>
      </c>
      <c r="AE44" s="106">
        <f t="shared" si="5"/>
        <v>10</v>
      </c>
      <c r="AF44" s="106">
        <f t="shared" si="6"/>
        <v>27</v>
      </c>
    </row>
    <row r="45" spans="1:32" ht="27.75">
      <c r="A45" s="98" t="s">
        <v>182</v>
      </c>
      <c r="B45" s="105">
        <v>0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5">
        <v>0</v>
      </c>
      <c r="N45" s="105">
        <v>0</v>
      </c>
      <c r="O45" s="105">
        <v>0</v>
      </c>
      <c r="P45" s="105">
        <v>11</v>
      </c>
      <c r="Q45" s="105">
        <v>7</v>
      </c>
      <c r="R45" s="105">
        <v>0</v>
      </c>
      <c r="S45" s="105">
        <v>0</v>
      </c>
      <c r="T45" s="105">
        <v>0</v>
      </c>
      <c r="U45" s="105">
        <v>0</v>
      </c>
      <c r="V45" s="105">
        <v>0</v>
      </c>
      <c r="W45" s="105">
        <v>0</v>
      </c>
      <c r="X45" s="105">
        <v>0</v>
      </c>
      <c r="Y45" s="105">
        <v>0</v>
      </c>
      <c r="Z45" s="105">
        <v>0</v>
      </c>
      <c r="AA45" s="105">
        <v>0</v>
      </c>
      <c r="AB45" s="105">
        <v>0</v>
      </c>
      <c r="AC45" s="105">
        <v>0</v>
      </c>
      <c r="AD45" s="106">
        <f t="shared" si="4"/>
        <v>11</v>
      </c>
      <c r="AE45" s="106">
        <f t="shared" si="5"/>
        <v>7</v>
      </c>
      <c r="AF45" s="106">
        <f t="shared" si="6"/>
        <v>18</v>
      </c>
    </row>
    <row r="46" spans="1:32" ht="27.75">
      <c r="A46" s="98" t="s">
        <v>147</v>
      </c>
      <c r="B46" s="105">
        <v>0</v>
      </c>
      <c r="C46" s="105">
        <v>0</v>
      </c>
      <c r="D46" s="105">
        <v>0</v>
      </c>
      <c r="E46" s="105">
        <v>0</v>
      </c>
      <c r="F46" s="105">
        <v>0</v>
      </c>
      <c r="G46" s="105">
        <v>0</v>
      </c>
      <c r="H46" s="105">
        <v>0</v>
      </c>
      <c r="I46" s="105">
        <v>0</v>
      </c>
      <c r="J46" s="105">
        <v>0</v>
      </c>
      <c r="K46" s="105">
        <v>0</v>
      </c>
      <c r="L46" s="105">
        <v>0</v>
      </c>
      <c r="M46" s="105">
        <v>0</v>
      </c>
      <c r="N46" s="105">
        <v>0</v>
      </c>
      <c r="O46" s="105">
        <v>0</v>
      </c>
      <c r="P46" s="105">
        <v>0</v>
      </c>
      <c r="Q46" s="105">
        <v>0</v>
      </c>
      <c r="R46" s="105">
        <v>0</v>
      </c>
      <c r="S46" s="105">
        <v>0</v>
      </c>
      <c r="T46" s="105">
        <v>7</v>
      </c>
      <c r="U46" s="105">
        <v>5</v>
      </c>
      <c r="V46" s="105">
        <v>0</v>
      </c>
      <c r="W46" s="105">
        <v>0</v>
      </c>
      <c r="X46" s="105">
        <v>0</v>
      </c>
      <c r="Y46" s="105">
        <v>0</v>
      </c>
      <c r="Z46" s="105">
        <v>0</v>
      </c>
      <c r="AA46" s="105">
        <v>0</v>
      </c>
      <c r="AB46" s="105">
        <v>0</v>
      </c>
      <c r="AC46" s="105">
        <v>0</v>
      </c>
      <c r="AD46" s="106">
        <f t="shared" si="4"/>
        <v>7</v>
      </c>
      <c r="AE46" s="106">
        <f t="shared" si="5"/>
        <v>5</v>
      </c>
      <c r="AF46" s="106">
        <f t="shared" si="6"/>
        <v>12</v>
      </c>
    </row>
    <row r="47" spans="1:32" ht="27.75">
      <c r="A47" s="99" t="s">
        <v>148</v>
      </c>
      <c r="B47" s="106">
        <f>B46+B45+B44+B43+B42+B41+B40+B39+B38+B37+B36+B35+B34</f>
        <v>0</v>
      </c>
      <c r="C47" s="106">
        <f t="shared" ref="C47:AC47" si="7">C46+C45+C44+C43+C42+C41+C40+C39+C38+C37+C36+C35+C34</f>
        <v>0</v>
      </c>
      <c r="D47" s="106">
        <f t="shared" si="7"/>
        <v>0</v>
      </c>
      <c r="E47" s="106">
        <f t="shared" si="7"/>
        <v>0</v>
      </c>
      <c r="F47" s="106">
        <f t="shared" si="7"/>
        <v>0</v>
      </c>
      <c r="G47" s="106">
        <f t="shared" si="7"/>
        <v>0</v>
      </c>
      <c r="H47" s="106">
        <f t="shared" si="7"/>
        <v>0</v>
      </c>
      <c r="I47" s="106">
        <f t="shared" si="7"/>
        <v>0</v>
      </c>
      <c r="J47" s="106">
        <f t="shared" si="7"/>
        <v>0</v>
      </c>
      <c r="K47" s="106">
        <f t="shared" si="7"/>
        <v>0</v>
      </c>
      <c r="L47" s="106">
        <f t="shared" si="7"/>
        <v>0</v>
      </c>
      <c r="M47" s="106">
        <f t="shared" si="7"/>
        <v>0</v>
      </c>
      <c r="N47" s="106">
        <f t="shared" si="7"/>
        <v>0</v>
      </c>
      <c r="O47" s="106">
        <f t="shared" si="7"/>
        <v>0</v>
      </c>
      <c r="P47" s="106">
        <f t="shared" si="7"/>
        <v>53</v>
      </c>
      <c r="Q47" s="106">
        <f t="shared" si="7"/>
        <v>34</v>
      </c>
      <c r="R47" s="106">
        <f t="shared" si="7"/>
        <v>0</v>
      </c>
      <c r="S47" s="106">
        <f t="shared" si="7"/>
        <v>0</v>
      </c>
      <c r="T47" s="106">
        <f t="shared" si="7"/>
        <v>36</v>
      </c>
      <c r="U47" s="106">
        <f t="shared" si="7"/>
        <v>21</v>
      </c>
      <c r="V47" s="106">
        <f t="shared" si="7"/>
        <v>39</v>
      </c>
      <c r="W47" s="106">
        <f t="shared" si="7"/>
        <v>25</v>
      </c>
      <c r="X47" s="106">
        <f t="shared" si="7"/>
        <v>0</v>
      </c>
      <c r="Y47" s="106">
        <f t="shared" si="7"/>
        <v>0</v>
      </c>
      <c r="Z47" s="106">
        <f t="shared" si="7"/>
        <v>0</v>
      </c>
      <c r="AA47" s="106">
        <f t="shared" si="7"/>
        <v>0</v>
      </c>
      <c r="AB47" s="106">
        <f t="shared" si="7"/>
        <v>0</v>
      </c>
      <c r="AC47" s="106">
        <f t="shared" si="7"/>
        <v>0</v>
      </c>
      <c r="AD47" s="106">
        <f t="shared" si="4"/>
        <v>128</v>
      </c>
      <c r="AE47" s="106">
        <f t="shared" si="5"/>
        <v>80</v>
      </c>
      <c r="AF47" s="106">
        <f t="shared" si="6"/>
        <v>208</v>
      </c>
    </row>
  </sheetData>
  <mergeCells count="34">
    <mergeCell ref="A6:AD6"/>
    <mergeCell ref="A7:A8"/>
    <mergeCell ref="B7:C7"/>
    <mergeCell ref="F7:G7"/>
    <mergeCell ref="H7:I7"/>
    <mergeCell ref="J7:K7"/>
    <mergeCell ref="L7:M7"/>
    <mergeCell ref="N7:O7"/>
    <mergeCell ref="P7:Q7"/>
    <mergeCell ref="R7:S7"/>
    <mergeCell ref="D7:E7"/>
    <mergeCell ref="T7:U7"/>
    <mergeCell ref="AB7:AC7"/>
    <mergeCell ref="AB32:AC32"/>
    <mergeCell ref="Z7:AA7"/>
    <mergeCell ref="V7:W7"/>
    <mergeCell ref="X7:Y7"/>
    <mergeCell ref="AD7:AF7"/>
    <mergeCell ref="AD32:AF32"/>
    <mergeCell ref="A31:AD31"/>
    <mergeCell ref="A32:A33"/>
    <mergeCell ref="B32:C32"/>
    <mergeCell ref="F32:G32"/>
    <mergeCell ref="H32:I32"/>
    <mergeCell ref="J32:K32"/>
    <mergeCell ref="L32:M32"/>
    <mergeCell ref="N32:O32"/>
    <mergeCell ref="P32:Q32"/>
    <mergeCell ref="R32:S32"/>
    <mergeCell ref="D32:E32"/>
    <mergeCell ref="T32:U32"/>
    <mergeCell ref="V32:W32"/>
    <mergeCell ref="X32:Y32"/>
    <mergeCell ref="Z32:AA32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Q84"/>
  <sheetViews>
    <sheetView rightToLeft="1" tabSelected="1" topLeftCell="A46" zoomScale="72" zoomScaleNormal="72" workbookViewId="0">
      <selection activeCell="C46" sqref="C46:N46"/>
    </sheetView>
  </sheetViews>
  <sheetFormatPr defaultColWidth="9.125" defaultRowHeight="27.75"/>
  <cols>
    <col min="1" max="1" width="27" style="110" customWidth="1"/>
    <col min="2" max="2" width="13" style="107" customWidth="1"/>
    <col min="3" max="16384" width="9.125" style="107"/>
  </cols>
  <sheetData>
    <row r="2" spans="1:17">
      <c r="A2" s="154" t="s">
        <v>215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>
      <c r="A3" s="128" t="s">
        <v>66</v>
      </c>
      <c r="B3" s="180"/>
      <c r="C3" s="158" t="s">
        <v>153</v>
      </c>
      <c r="D3" s="159"/>
      <c r="E3" s="158" t="s">
        <v>154</v>
      </c>
      <c r="F3" s="159"/>
      <c r="G3" s="158" t="s">
        <v>67</v>
      </c>
      <c r="H3" s="159"/>
      <c r="I3" s="158" t="s">
        <v>156</v>
      </c>
      <c r="J3" s="159"/>
      <c r="K3" s="158" t="s">
        <v>155</v>
      </c>
      <c r="L3" s="159"/>
      <c r="M3" s="158" t="s">
        <v>68</v>
      </c>
      <c r="N3" s="159"/>
      <c r="O3" s="158" t="s">
        <v>0</v>
      </c>
      <c r="P3" s="179"/>
      <c r="Q3" s="159"/>
    </row>
    <row r="4" spans="1:17">
      <c r="A4" s="130"/>
      <c r="B4" s="181"/>
      <c r="C4" s="97" t="s">
        <v>1</v>
      </c>
      <c r="D4" s="97" t="s">
        <v>2</v>
      </c>
      <c r="E4" s="97" t="s">
        <v>1</v>
      </c>
      <c r="F4" s="97" t="s">
        <v>2</v>
      </c>
      <c r="G4" s="97" t="s">
        <v>1</v>
      </c>
      <c r="H4" s="97" t="s">
        <v>2</v>
      </c>
      <c r="I4" s="97" t="s">
        <v>1</v>
      </c>
      <c r="J4" s="97" t="s">
        <v>2</v>
      </c>
      <c r="K4" s="97" t="s">
        <v>1</v>
      </c>
      <c r="L4" s="97" t="s">
        <v>2</v>
      </c>
      <c r="M4" s="97" t="s">
        <v>1</v>
      </c>
      <c r="N4" s="97" t="s">
        <v>2</v>
      </c>
      <c r="O4" s="97" t="s">
        <v>1</v>
      </c>
      <c r="P4" s="97" t="s">
        <v>2</v>
      </c>
      <c r="Q4" s="97" t="s">
        <v>46</v>
      </c>
    </row>
    <row r="5" spans="1:17">
      <c r="A5" s="160" t="s">
        <v>96</v>
      </c>
      <c r="B5" s="161"/>
      <c r="C5" s="59">
        <v>0</v>
      </c>
      <c r="D5" s="59">
        <v>0</v>
      </c>
      <c r="E5" s="59">
        <v>0</v>
      </c>
      <c r="F5" s="59">
        <v>0</v>
      </c>
      <c r="G5" s="59">
        <v>0</v>
      </c>
      <c r="H5" s="59">
        <v>0</v>
      </c>
      <c r="I5" s="59">
        <v>0</v>
      </c>
      <c r="J5" s="59">
        <v>0</v>
      </c>
      <c r="K5" s="59">
        <v>6</v>
      </c>
      <c r="L5" s="59">
        <v>0</v>
      </c>
      <c r="M5" s="59">
        <v>6</v>
      </c>
      <c r="N5" s="59">
        <v>8</v>
      </c>
      <c r="O5" s="19">
        <f>M5+K5+I5+G5+E5+C5</f>
        <v>12</v>
      </c>
      <c r="P5" s="19">
        <f>N5+L5+J5+H5+F5+D5</f>
        <v>8</v>
      </c>
      <c r="Q5" s="19">
        <f>P5+O5</f>
        <v>20</v>
      </c>
    </row>
    <row r="6" spans="1:17" ht="26.25" customHeight="1">
      <c r="A6" s="160" t="s">
        <v>175</v>
      </c>
      <c r="B6" s="161"/>
      <c r="C6" s="59">
        <v>0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8</v>
      </c>
      <c r="N6" s="59">
        <v>0</v>
      </c>
      <c r="O6" s="19">
        <f t="shared" ref="O6:O50" si="0">M6+K6+I6+G6+E6+C6</f>
        <v>8</v>
      </c>
      <c r="P6" s="19">
        <f t="shared" ref="P6:P50" si="1">N6+L6+J6+H6+F6+D6</f>
        <v>0</v>
      </c>
      <c r="Q6" s="19">
        <f t="shared" ref="Q6:Q50" si="2">P6+O6</f>
        <v>8</v>
      </c>
    </row>
    <row r="7" spans="1:17">
      <c r="A7" s="171" t="s">
        <v>120</v>
      </c>
      <c r="B7" s="95" t="s">
        <v>73</v>
      </c>
      <c r="C7" s="59">
        <v>0</v>
      </c>
      <c r="D7" s="59">
        <v>0</v>
      </c>
      <c r="E7" s="59">
        <v>0</v>
      </c>
      <c r="F7" s="59">
        <v>0</v>
      </c>
      <c r="G7" s="59">
        <v>1</v>
      </c>
      <c r="H7" s="59">
        <v>0</v>
      </c>
      <c r="I7" s="59">
        <v>9</v>
      </c>
      <c r="J7" s="59">
        <v>0</v>
      </c>
      <c r="K7" s="59">
        <v>8</v>
      </c>
      <c r="L7" s="59">
        <v>0</v>
      </c>
      <c r="M7" s="59">
        <v>0</v>
      </c>
      <c r="N7" s="59">
        <v>9</v>
      </c>
      <c r="O7" s="19">
        <f t="shared" si="0"/>
        <v>18</v>
      </c>
      <c r="P7" s="19">
        <f t="shared" si="1"/>
        <v>9</v>
      </c>
      <c r="Q7" s="19">
        <f t="shared" si="2"/>
        <v>27</v>
      </c>
    </row>
    <row r="8" spans="1:17">
      <c r="A8" s="172"/>
      <c r="B8" s="95" t="s">
        <v>97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5</v>
      </c>
      <c r="J8" s="6">
        <v>0</v>
      </c>
      <c r="K8" s="6">
        <v>6</v>
      </c>
      <c r="L8" s="6">
        <v>0</v>
      </c>
      <c r="M8" s="6">
        <v>0</v>
      </c>
      <c r="N8" s="6">
        <v>0</v>
      </c>
      <c r="O8" s="19">
        <f t="shared" si="0"/>
        <v>11</v>
      </c>
      <c r="P8" s="19">
        <f t="shared" si="1"/>
        <v>0</v>
      </c>
      <c r="Q8" s="19">
        <f t="shared" si="2"/>
        <v>11</v>
      </c>
    </row>
    <row r="9" spans="1:17">
      <c r="A9" s="173"/>
      <c r="B9" s="94" t="s">
        <v>26</v>
      </c>
      <c r="C9" s="108">
        <f>C8+C7</f>
        <v>0</v>
      </c>
      <c r="D9" s="108">
        <f t="shared" ref="D9:N9" si="3">D8+D7</f>
        <v>0</v>
      </c>
      <c r="E9" s="108">
        <f t="shared" si="3"/>
        <v>0</v>
      </c>
      <c r="F9" s="108">
        <f t="shared" si="3"/>
        <v>0</v>
      </c>
      <c r="G9" s="108">
        <f t="shared" si="3"/>
        <v>1</v>
      </c>
      <c r="H9" s="108">
        <f t="shared" si="3"/>
        <v>0</v>
      </c>
      <c r="I9" s="108">
        <f t="shared" si="3"/>
        <v>14</v>
      </c>
      <c r="J9" s="108">
        <f t="shared" si="3"/>
        <v>0</v>
      </c>
      <c r="K9" s="108">
        <f t="shared" si="3"/>
        <v>14</v>
      </c>
      <c r="L9" s="108">
        <f t="shared" si="3"/>
        <v>0</v>
      </c>
      <c r="M9" s="108">
        <f t="shared" si="3"/>
        <v>0</v>
      </c>
      <c r="N9" s="108">
        <f t="shared" si="3"/>
        <v>9</v>
      </c>
      <c r="O9" s="19">
        <f t="shared" si="0"/>
        <v>29</v>
      </c>
      <c r="P9" s="19">
        <f t="shared" si="1"/>
        <v>9</v>
      </c>
      <c r="Q9" s="19">
        <f t="shared" si="2"/>
        <v>38</v>
      </c>
    </row>
    <row r="10" spans="1:17" ht="52.5" customHeight="1">
      <c r="A10" s="176" t="s">
        <v>99</v>
      </c>
      <c r="B10" s="95" t="s">
        <v>76</v>
      </c>
      <c r="C10" s="59">
        <v>0</v>
      </c>
      <c r="D10" s="59">
        <v>0</v>
      </c>
      <c r="E10" s="59">
        <v>0</v>
      </c>
      <c r="F10" s="59">
        <v>0</v>
      </c>
      <c r="G10" s="59">
        <v>1</v>
      </c>
      <c r="H10" s="59">
        <v>0</v>
      </c>
      <c r="I10" s="59">
        <v>8</v>
      </c>
      <c r="J10" s="59">
        <v>0</v>
      </c>
      <c r="K10" s="59">
        <v>3</v>
      </c>
      <c r="L10" s="59">
        <v>1</v>
      </c>
      <c r="M10" s="59">
        <v>0</v>
      </c>
      <c r="N10" s="59">
        <v>8</v>
      </c>
      <c r="O10" s="19">
        <f t="shared" si="0"/>
        <v>12</v>
      </c>
      <c r="P10" s="19">
        <f t="shared" si="1"/>
        <v>9</v>
      </c>
      <c r="Q10" s="19">
        <f t="shared" si="2"/>
        <v>21</v>
      </c>
    </row>
    <row r="11" spans="1:17">
      <c r="A11" s="177"/>
      <c r="B11" s="95" t="s">
        <v>100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4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9">
        <f t="shared" si="0"/>
        <v>4</v>
      </c>
      <c r="P11" s="19">
        <f t="shared" si="1"/>
        <v>0</v>
      </c>
      <c r="Q11" s="19">
        <f t="shared" si="2"/>
        <v>4</v>
      </c>
    </row>
    <row r="12" spans="1:17">
      <c r="A12" s="178"/>
      <c r="B12" s="94" t="s">
        <v>98</v>
      </c>
      <c r="C12" s="108">
        <f>C11+C10</f>
        <v>0</v>
      </c>
      <c r="D12" s="108">
        <f t="shared" ref="D12:N12" si="4">D11+D10</f>
        <v>0</v>
      </c>
      <c r="E12" s="108">
        <f t="shared" si="4"/>
        <v>0</v>
      </c>
      <c r="F12" s="108">
        <f t="shared" si="4"/>
        <v>0</v>
      </c>
      <c r="G12" s="108">
        <f t="shared" si="4"/>
        <v>1</v>
      </c>
      <c r="H12" s="108">
        <f t="shared" si="4"/>
        <v>0</v>
      </c>
      <c r="I12" s="108">
        <f t="shared" si="4"/>
        <v>12</v>
      </c>
      <c r="J12" s="108">
        <f t="shared" si="4"/>
        <v>0</v>
      </c>
      <c r="K12" s="108">
        <f t="shared" si="4"/>
        <v>3</v>
      </c>
      <c r="L12" s="108">
        <f t="shared" si="4"/>
        <v>1</v>
      </c>
      <c r="M12" s="108">
        <f t="shared" si="4"/>
        <v>0</v>
      </c>
      <c r="N12" s="108">
        <f t="shared" si="4"/>
        <v>8</v>
      </c>
      <c r="O12" s="19">
        <f t="shared" si="0"/>
        <v>16</v>
      </c>
      <c r="P12" s="19">
        <f t="shared" si="1"/>
        <v>9</v>
      </c>
      <c r="Q12" s="19">
        <f t="shared" si="2"/>
        <v>25</v>
      </c>
    </row>
    <row r="13" spans="1:17">
      <c r="A13" s="160" t="s">
        <v>121</v>
      </c>
      <c r="B13" s="161"/>
      <c r="C13" s="59">
        <v>38</v>
      </c>
      <c r="D13" s="59">
        <v>0</v>
      </c>
      <c r="E13" s="59">
        <v>25</v>
      </c>
      <c r="F13" s="59">
        <v>3</v>
      </c>
      <c r="G13" s="59">
        <v>26</v>
      </c>
      <c r="H13" s="59">
        <v>6</v>
      </c>
      <c r="I13" s="59">
        <v>10</v>
      </c>
      <c r="J13" s="59">
        <v>9</v>
      </c>
      <c r="K13" s="59">
        <v>12</v>
      </c>
      <c r="L13" s="59">
        <v>7</v>
      </c>
      <c r="M13" s="59">
        <v>7</v>
      </c>
      <c r="N13" s="59">
        <v>24</v>
      </c>
      <c r="O13" s="19">
        <f t="shared" si="0"/>
        <v>118</v>
      </c>
      <c r="P13" s="19">
        <f t="shared" si="1"/>
        <v>49</v>
      </c>
      <c r="Q13" s="19">
        <f t="shared" si="2"/>
        <v>167</v>
      </c>
    </row>
    <row r="14" spans="1:17">
      <c r="A14" s="160" t="s">
        <v>101</v>
      </c>
      <c r="B14" s="161"/>
      <c r="C14" s="59">
        <v>1</v>
      </c>
      <c r="D14" s="59">
        <v>0</v>
      </c>
      <c r="E14" s="59">
        <v>2</v>
      </c>
      <c r="F14" s="59">
        <v>0</v>
      </c>
      <c r="G14" s="59">
        <v>5</v>
      </c>
      <c r="H14" s="59">
        <v>2</v>
      </c>
      <c r="I14" s="59">
        <v>0</v>
      </c>
      <c r="J14" s="59">
        <v>0</v>
      </c>
      <c r="K14" s="59">
        <v>0</v>
      </c>
      <c r="L14" s="59">
        <v>0</v>
      </c>
      <c r="M14" s="59">
        <v>9</v>
      </c>
      <c r="N14" s="59">
        <v>3</v>
      </c>
      <c r="O14" s="19">
        <f t="shared" si="0"/>
        <v>17</v>
      </c>
      <c r="P14" s="19">
        <f t="shared" si="1"/>
        <v>5</v>
      </c>
      <c r="Q14" s="19">
        <f t="shared" si="2"/>
        <v>22</v>
      </c>
    </row>
    <row r="15" spans="1:17">
      <c r="A15" s="160" t="s">
        <v>122</v>
      </c>
      <c r="B15" s="161"/>
      <c r="C15" s="59">
        <v>1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7</v>
      </c>
      <c r="N15" s="59">
        <v>1</v>
      </c>
      <c r="O15" s="19">
        <f t="shared" si="0"/>
        <v>8</v>
      </c>
      <c r="P15" s="19">
        <f t="shared" si="1"/>
        <v>1</v>
      </c>
      <c r="Q15" s="19">
        <f t="shared" si="2"/>
        <v>9</v>
      </c>
    </row>
    <row r="16" spans="1:17">
      <c r="A16" s="160" t="s">
        <v>102</v>
      </c>
      <c r="B16" s="161"/>
      <c r="C16" s="59">
        <v>1</v>
      </c>
      <c r="D16" s="59">
        <v>0</v>
      </c>
      <c r="E16" s="59">
        <v>1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8</v>
      </c>
      <c r="L16" s="59">
        <v>3</v>
      </c>
      <c r="M16" s="59">
        <v>5</v>
      </c>
      <c r="N16" s="59">
        <v>2</v>
      </c>
      <c r="O16" s="19">
        <f t="shared" si="0"/>
        <v>15</v>
      </c>
      <c r="P16" s="19">
        <f t="shared" si="1"/>
        <v>5</v>
      </c>
      <c r="Q16" s="19">
        <f t="shared" si="2"/>
        <v>20</v>
      </c>
    </row>
    <row r="17" spans="1:17">
      <c r="A17" s="160" t="s">
        <v>176</v>
      </c>
      <c r="B17" s="161"/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6</v>
      </c>
      <c r="N17" s="59">
        <v>1</v>
      </c>
      <c r="O17" s="19">
        <f t="shared" si="0"/>
        <v>6</v>
      </c>
      <c r="P17" s="19">
        <f t="shared" si="1"/>
        <v>1</v>
      </c>
      <c r="Q17" s="19">
        <f t="shared" si="2"/>
        <v>7</v>
      </c>
    </row>
    <row r="18" spans="1:17">
      <c r="A18" s="171" t="s">
        <v>123</v>
      </c>
      <c r="B18" s="95" t="s">
        <v>23</v>
      </c>
      <c r="C18" s="59">
        <v>1</v>
      </c>
      <c r="D18" s="59">
        <v>1</v>
      </c>
      <c r="E18" s="59">
        <v>0</v>
      </c>
      <c r="F18" s="59">
        <v>0</v>
      </c>
      <c r="G18" s="59">
        <v>2</v>
      </c>
      <c r="H18" s="59">
        <v>0</v>
      </c>
      <c r="I18" s="59">
        <v>7</v>
      </c>
      <c r="J18" s="59">
        <v>4</v>
      </c>
      <c r="K18" s="59">
        <v>16</v>
      </c>
      <c r="L18" s="59">
        <v>5</v>
      </c>
      <c r="M18" s="59">
        <v>5</v>
      </c>
      <c r="N18" s="59">
        <v>3</v>
      </c>
      <c r="O18" s="19">
        <f t="shared" si="0"/>
        <v>31</v>
      </c>
      <c r="P18" s="19">
        <f t="shared" si="1"/>
        <v>13</v>
      </c>
      <c r="Q18" s="19">
        <f t="shared" si="2"/>
        <v>44</v>
      </c>
    </row>
    <row r="19" spans="1:17">
      <c r="A19" s="172"/>
      <c r="B19" s="95" t="s">
        <v>103</v>
      </c>
      <c r="C19" s="109">
        <v>0</v>
      </c>
      <c r="D19" s="109">
        <v>0</v>
      </c>
      <c r="E19" s="109">
        <v>0</v>
      </c>
      <c r="F19" s="109">
        <v>0</v>
      </c>
      <c r="G19" s="109">
        <v>1</v>
      </c>
      <c r="H19" s="109">
        <v>0</v>
      </c>
      <c r="I19" s="109">
        <v>4</v>
      </c>
      <c r="J19" s="109">
        <v>3</v>
      </c>
      <c r="K19" s="109">
        <v>9</v>
      </c>
      <c r="L19" s="109">
        <v>5</v>
      </c>
      <c r="M19" s="109">
        <v>5</v>
      </c>
      <c r="N19" s="109">
        <v>4</v>
      </c>
      <c r="O19" s="19">
        <f t="shared" si="0"/>
        <v>19</v>
      </c>
      <c r="P19" s="19">
        <f t="shared" si="1"/>
        <v>12</v>
      </c>
      <c r="Q19" s="19">
        <f t="shared" si="2"/>
        <v>31</v>
      </c>
    </row>
    <row r="20" spans="1:17">
      <c r="A20" s="172"/>
      <c r="B20" s="95" t="s">
        <v>58</v>
      </c>
      <c r="C20" s="109">
        <v>0</v>
      </c>
      <c r="D20" s="109">
        <v>0</v>
      </c>
      <c r="E20" s="109">
        <v>0</v>
      </c>
      <c r="F20" s="109">
        <v>0</v>
      </c>
      <c r="G20" s="109">
        <v>1</v>
      </c>
      <c r="H20" s="109">
        <v>0</v>
      </c>
      <c r="I20" s="109">
        <v>0</v>
      </c>
      <c r="J20" s="109">
        <v>4</v>
      </c>
      <c r="K20" s="109">
        <v>5</v>
      </c>
      <c r="L20" s="109">
        <v>5</v>
      </c>
      <c r="M20" s="109">
        <v>4</v>
      </c>
      <c r="N20" s="109">
        <v>3</v>
      </c>
      <c r="O20" s="19">
        <f t="shared" si="0"/>
        <v>10</v>
      </c>
      <c r="P20" s="19">
        <f t="shared" si="1"/>
        <v>12</v>
      </c>
      <c r="Q20" s="19">
        <f t="shared" si="2"/>
        <v>22</v>
      </c>
    </row>
    <row r="21" spans="1:17">
      <c r="A21" s="172"/>
      <c r="B21" s="95" t="s">
        <v>104</v>
      </c>
      <c r="C21" s="109">
        <v>1</v>
      </c>
      <c r="D21" s="109">
        <v>1</v>
      </c>
      <c r="E21" s="109">
        <v>1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9</v>
      </c>
      <c r="L21" s="109">
        <v>4</v>
      </c>
      <c r="M21" s="109">
        <v>1</v>
      </c>
      <c r="N21" s="109">
        <v>3</v>
      </c>
      <c r="O21" s="19">
        <f t="shared" si="0"/>
        <v>12</v>
      </c>
      <c r="P21" s="19">
        <f t="shared" si="1"/>
        <v>8</v>
      </c>
      <c r="Q21" s="19">
        <f t="shared" si="2"/>
        <v>20</v>
      </c>
    </row>
    <row r="22" spans="1:17">
      <c r="A22" s="173"/>
      <c r="B22" s="94" t="s">
        <v>46</v>
      </c>
      <c r="C22" s="108">
        <f>C21+C20+C19+C18</f>
        <v>2</v>
      </c>
      <c r="D22" s="108">
        <f t="shared" ref="D22:N22" si="5">D21+D20+D19+D18</f>
        <v>2</v>
      </c>
      <c r="E22" s="108">
        <f t="shared" si="5"/>
        <v>1</v>
      </c>
      <c r="F22" s="108">
        <f t="shared" si="5"/>
        <v>0</v>
      </c>
      <c r="G22" s="108">
        <f t="shared" si="5"/>
        <v>4</v>
      </c>
      <c r="H22" s="108">
        <f t="shared" si="5"/>
        <v>0</v>
      </c>
      <c r="I22" s="108">
        <f t="shared" si="5"/>
        <v>11</v>
      </c>
      <c r="J22" s="108">
        <f t="shared" si="5"/>
        <v>11</v>
      </c>
      <c r="K22" s="108">
        <f t="shared" si="5"/>
        <v>39</v>
      </c>
      <c r="L22" s="108">
        <f t="shared" si="5"/>
        <v>19</v>
      </c>
      <c r="M22" s="108">
        <f t="shared" si="5"/>
        <v>15</v>
      </c>
      <c r="N22" s="108">
        <f t="shared" si="5"/>
        <v>13</v>
      </c>
      <c r="O22" s="19">
        <f t="shared" si="0"/>
        <v>72</v>
      </c>
      <c r="P22" s="19">
        <f t="shared" si="1"/>
        <v>45</v>
      </c>
      <c r="Q22" s="19">
        <f t="shared" si="2"/>
        <v>117</v>
      </c>
    </row>
    <row r="23" spans="1:17" ht="49.5" customHeight="1">
      <c r="A23" s="51" t="s">
        <v>105</v>
      </c>
      <c r="B23" s="95" t="s">
        <v>124</v>
      </c>
      <c r="C23" s="59">
        <v>0</v>
      </c>
      <c r="D23" s="59">
        <v>0</v>
      </c>
      <c r="E23" s="59">
        <v>0</v>
      </c>
      <c r="F23" s="59">
        <v>0</v>
      </c>
      <c r="G23" s="59">
        <v>2</v>
      </c>
      <c r="H23" s="59">
        <v>0</v>
      </c>
      <c r="I23" s="59">
        <v>6</v>
      </c>
      <c r="J23" s="59">
        <v>3</v>
      </c>
      <c r="K23" s="59">
        <v>0</v>
      </c>
      <c r="L23" s="59">
        <v>0</v>
      </c>
      <c r="M23" s="59">
        <v>4</v>
      </c>
      <c r="N23" s="59">
        <v>6</v>
      </c>
      <c r="O23" s="19">
        <f t="shared" si="0"/>
        <v>12</v>
      </c>
      <c r="P23" s="19">
        <f t="shared" si="1"/>
        <v>9</v>
      </c>
      <c r="Q23" s="19">
        <f t="shared" si="2"/>
        <v>21</v>
      </c>
    </row>
    <row r="24" spans="1:17" ht="35.25">
      <c r="A24" s="51" t="s">
        <v>106</v>
      </c>
      <c r="B24" s="95" t="s">
        <v>124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5</v>
      </c>
      <c r="J24" s="59">
        <v>0</v>
      </c>
      <c r="K24" s="59">
        <v>0</v>
      </c>
      <c r="L24" s="59">
        <v>0</v>
      </c>
      <c r="M24" s="59">
        <v>5</v>
      </c>
      <c r="N24" s="59">
        <v>3</v>
      </c>
      <c r="O24" s="19">
        <f t="shared" si="0"/>
        <v>10</v>
      </c>
      <c r="P24" s="19">
        <f t="shared" si="1"/>
        <v>3</v>
      </c>
      <c r="Q24" s="19">
        <f t="shared" si="2"/>
        <v>13</v>
      </c>
    </row>
    <row r="25" spans="1:17" ht="52.5" customHeight="1">
      <c r="A25" s="171" t="s">
        <v>125</v>
      </c>
      <c r="B25" s="95" t="s">
        <v>108</v>
      </c>
      <c r="C25" s="59">
        <v>0</v>
      </c>
      <c r="D25" s="59">
        <v>0</v>
      </c>
      <c r="E25" s="59">
        <v>1</v>
      </c>
      <c r="F25" s="59">
        <v>0</v>
      </c>
      <c r="G25" s="59">
        <v>0</v>
      </c>
      <c r="H25" s="59">
        <v>0</v>
      </c>
      <c r="I25" s="59">
        <v>33</v>
      </c>
      <c r="J25" s="59">
        <v>8</v>
      </c>
      <c r="K25" s="59">
        <v>18</v>
      </c>
      <c r="L25" s="59">
        <v>4</v>
      </c>
      <c r="M25" s="59">
        <v>3</v>
      </c>
      <c r="N25" s="59">
        <v>6</v>
      </c>
      <c r="O25" s="19">
        <f t="shared" si="0"/>
        <v>55</v>
      </c>
      <c r="P25" s="19">
        <f t="shared" si="1"/>
        <v>18</v>
      </c>
      <c r="Q25" s="19">
        <f t="shared" si="2"/>
        <v>73</v>
      </c>
    </row>
    <row r="26" spans="1:17">
      <c r="A26" s="172"/>
      <c r="B26" s="95" t="s">
        <v>107</v>
      </c>
      <c r="C26" s="109">
        <v>0</v>
      </c>
      <c r="D26" s="109">
        <v>0</v>
      </c>
      <c r="E26" s="109">
        <v>1</v>
      </c>
      <c r="F26" s="109">
        <v>0</v>
      </c>
      <c r="G26" s="109">
        <v>0</v>
      </c>
      <c r="H26" s="109">
        <v>0</v>
      </c>
      <c r="I26" s="109">
        <v>5</v>
      </c>
      <c r="J26" s="109">
        <v>4</v>
      </c>
      <c r="K26" s="109">
        <v>10</v>
      </c>
      <c r="L26" s="109">
        <v>4</v>
      </c>
      <c r="M26" s="109">
        <v>6</v>
      </c>
      <c r="N26" s="109">
        <v>3</v>
      </c>
      <c r="O26" s="19">
        <f t="shared" si="0"/>
        <v>22</v>
      </c>
      <c r="P26" s="19">
        <f t="shared" si="1"/>
        <v>11</v>
      </c>
      <c r="Q26" s="19">
        <f t="shared" si="2"/>
        <v>33</v>
      </c>
    </row>
    <row r="27" spans="1:17">
      <c r="A27" s="172"/>
      <c r="B27" s="95" t="s">
        <v>109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5</v>
      </c>
      <c r="J27" s="109">
        <v>2</v>
      </c>
      <c r="K27" s="109">
        <v>8</v>
      </c>
      <c r="L27" s="109">
        <v>2</v>
      </c>
      <c r="M27" s="109">
        <v>4</v>
      </c>
      <c r="N27" s="109">
        <v>1</v>
      </c>
      <c r="O27" s="19">
        <f t="shared" si="0"/>
        <v>17</v>
      </c>
      <c r="P27" s="19">
        <f t="shared" si="1"/>
        <v>5</v>
      </c>
      <c r="Q27" s="19">
        <f t="shared" si="2"/>
        <v>22</v>
      </c>
    </row>
    <row r="28" spans="1:17">
      <c r="A28" s="172"/>
      <c r="B28" s="95" t="s">
        <v>126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4</v>
      </c>
      <c r="K28" s="109">
        <v>0</v>
      </c>
      <c r="L28" s="109">
        <v>0</v>
      </c>
      <c r="M28" s="109">
        <v>0</v>
      </c>
      <c r="N28" s="109">
        <v>0</v>
      </c>
      <c r="O28" s="19">
        <f t="shared" si="0"/>
        <v>0</v>
      </c>
      <c r="P28" s="19">
        <f t="shared" si="1"/>
        <v>4</v>
      </c>
      <c r="Q28" s="19">
        <f t="shared" si="2"/>
        <v>4</v>
      </c>
    </row>
    <row r="29" spans="1:17">
      <c r="A29" s="173"/>
      <c r="B29" s="94" t="s">
        <v>26</v>
      </c>
      <c r="C29" s="108">
        <f>C28+C27+C26+C25</f>
        <v>0</v>
      </c>
      <c r="D29" s="108">
        <f t="shared" ref="D29:N29" si="6">D28+D27+D26+D25</f>
        <v>0</v>
      </c>
      <c r="E29" s="108">
        <f t="shared" si="6"/>
        <v>2</v>
      </c>
      <c r="F29" s="108">
        <f t="shared" si="6"/>
        <v>0</v>
      </c>
      <c r="G29" s="108">
        <f t="shared" si="6"/>
        <v>0</v>
      </c>
      <c r="H29" s="108">
        <f t="shared" si="6"/>
        <v>0</v>
      </c>
      <c r="I29" s="108">
        <f t="shared" si="6"/>
        <v>43</v>
      </c>
      <c r="J29" s="108">
        <f t="shared" si="6"/>
        <v>18</v>
      </c>
      <c r="K29" s="108">
        <f t="shared" si="6"/>
        <v>36</v>
      </c>
      <c r="L29" s="108">
        <f t="shared" si="6"/>
        <v>10</v>
      </c>
      <c r="M29" s="108">
        <f t="shared" si="6"/>
        <v>13</v>
      </c>
      <c r="N29" s="108">
        <f t="shared" si="6"/>
        <v>10</v>
      </c>
      <c r="O29" s="19">
        <f t="shared" si="0"/>
        <v>94</v>
      </c>
      <c r="P29" s="19">
        <f t="shared" si="1"/>
        <v>38</v>
      </c>
      <c r="Q29" s="19">
        <f t="shared" si="2"/>
        <v>132</v>
      </c>
    </row>
    <row r="30" spans="1:17">
      <c r="A30" s="160" t="s">
        <v>127</v>
      </c>
      <c r="B30" s="161"/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1</v>
      </c>
      <c r="L30" s="59">
        <v>1</v>
      </c>
      <c r="M30" s="59">
        <v>4</v>
      </c>
      <c r="N30" s="59">
        <v>3</v>
      </c>
      <c r="O30" s="19">
        <f t="shared" si="0"/>
        <v>5</v>
      </c>
      <c r="P30" s="19">
        <f t="shared" si="1"/>
        <v>4</v>
      </c>
      <c r="Q30" s="19">
        <f t="shared" si="2"/>
        <v>9</v>
      </c>
    </row>
    <row r="31" spans="1:17">
      <c r="A31" s="171" t="s">
        <v>111</v>
      </c>
      <c r="B31" s="95" t="s">
        <v>126</v>
      </c>
      <c r="C31" s="109">
        <v>0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9">
        <f t="shared" si="0"/>
        <v>0</v>
      </c>
      <c r="P31" s="19">
        <f t="shared" si="1"/>
        <v>0</v>
      </c>
      <c r="Q31" s="19">
        <f t="shared" si="2"/>
        <v>0</v>
      </c>
    </row>
    <row r="32" spans="1:17">
      <c r="A32" s="172"/>
      <c r="B32" s="95" t="s">
        <v>107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3</v>
      </c>
      <c r="N32" s="109">
        <v>1</v>
      </c>
      <c r="O32" s="19">
        <f t="shared" si="0"/>
        <v>3</v>
      </c>
      <c r="P32" s="19">
        <f t="shared" si="1"/>
        <v>1</v>
      </c>
      <c r="Q32" s="19">
        <f t="shared" si="2"/>
        <v>4</v>
      </c>
    </row>
    <row r="33" spans="1:17">
      <c r="A33" s="172"/>
      <c r="B33" s="95" t="s">
        <v>109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2</v>
      </c>
      <c r="K33" s="59">
        <v>0</v>
      </c>
      <c r="L33" s="59">
        <v>0</v>
      </c>
      <c r="M33" s="59">
        <v>5</v>
      </c>
      <c r="N33" s="59">
        <v>2</v>
      </c>
      <c r="O33" s="19">
        <f t="shared" si="0"/>
        <v>5</v>
      </c>
      <c r="P33" s="19">
        <f t="shared" si="1"/>
        <v>4</v>
      </c>
      <c r="Q33" s="19">
        <f t="shared" si="2"/>
        <v>9</v>
      </c>
    </row>
    <row r="34" spans="1:17">
      <c r="A34" s="173"/>
      <c r="B34" s="94" t="s">
        <v>59</v>
      </c>
      <c r="C34" s="108">
        <f>C33+C32+C31</f>
        <v>0</v>
      </c>
      <c r="D34" s="108">
        <f t="shared" ref="D34:N34" si="7">D33+D32+D31</f>
        <v>0</v>
      </c>
      <c r="E34" s="108">
        <f t="shared" si="7"/>
        <v>0</v>
      </c>
      <c r="F34" s="108">
        <f t="shared" si="7"/>
        <v>0</v>
      </c>
      <c r="G34" s="108">
        <f t="shared" si="7"/>
        <v>0</v>
      </c>
      <c r="H34" s="108">
        <f t="shared" si="7"/>
        <v>0</v>
      </c>
      <c r="I34" s="108">
        <f t="shared" si="7"/>
        <v>0</v>
      </c>
      <c r="J34" s="108">
        <f t="shared" si="7"/>
        <v>2</v>
      </c>
      <c r="K34" s="108">
        <f t="shared" si="7"/>
        <v>0</v>
      </c>
      <c r="L34" s="108">
        <f t="shared" si="7"/>
        <v>0</v>
      </c>
      <c r="M34" s="108">
        <f t="shared" si="7"/>
        <v>8</v>
      </c>
      <c r="N34" s="108">
        <f t="shared" si="7"/>
        <v>3</v>
      </c>
      <c r="O34" s="19">
        <f t="shared" si="0"/>
        <v>8</v>
      </c>
      <c r="P34" s="19">
        <f t="shared" si="1"/>
        <v>5</v>
      </c>
      <c r="Q34" s="19">
        <f t="shared" si="2"/>
        <v>13</v>
      </c>
    </row>
    <row r="35" spans="1:17">
      <c r="A35" s="160" t="s">
        <v>112</v>
      </c>
      <c r="B35" s="161"/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9</v>
      </c>
      <c r="J35" s="59">
        <v>5</v>
      </c>
      <c r="K35" s="59">
        <v>0</v>
      </c>
      <c r="L35" s="59">
        <v>0</v>
      </c>
      <c r="M35" s="59">
        <v>6</v>
      </c>
      <c r="N35" s="59">
        <v>2</v>
      </c>
      <c r="O35" s="19">
        <f t="shared" si="0"/>
        <v>15</v>
      </c>
      <c r="P35" s="19">
        <f t="shared" si="1"/>
        <v>7</v>
      </c>
      <c r="Q35" s="19">
        <f t="shared" si="2"/>
        <v>22</v>
      </c>
    </row>
    <row r="36" spans="1:17">
      <c r="A36" s="160" t="s">
        <v>188</v>
      </c>
      <c r="B36" s="174"/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7</v>
      </c>
      <c r="N36" s="59">
        <v>5</v>
      </c>
      <c r="O36" s="19">
        <f t="shared" si="0"/>
        <v>7</v>
      </c>
      <c r="P36" s="19">
        <f t="shared" si="1"/>
        <v>5</v>
      </c>
      <c r="Q36" s="19">
        <f t="shared" si="2"/>
        <v>12</v>
      </c>
    </row>
    <row r="37" spans="1:17">
      <c r="A37" s="160" t="s">
        <v>113</v>
      </c>
      <c r="B37" s="161"/>
      <c r="C37" s="59">
        <v>0</v>
      </c>
      <c r="D37" s="59">
        <v>0</v>
      </c>
      <c r="E37" s="59">
        <v>4</v>
      </c>
      <c r="F37" s="59">
        <v>0</v>
      </c>
      <c r="G37" s="59">
        <v>16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19">
        <f t="shared" si="0"/>
        <v>20</v>
      </c>
      <c r="P37" s="19">
        <f t="shared" si="1"/>
        <v>0</v>
      </c>
      <c r="Q37" s="19">
        <f t="shared" si="2"/>
        <v>20</v>
      </c>
    </row>
    <row r="38" spans="1:17" ht="52.5" customHeight="1">
      <c r="A38" s="171" t="s">
        <v>114</v>
      </c>
      <c r="B38" s="95" t="s">
        <v>39</v>
      </c>
      <c r="C38" s="59">
        <v>0</v>
      </c>
      <c r="D38" s="59">
        <v>0</v>
      </c>
      <c r="E38" s="59">
        <v>3</v>
      </c>
      <c r="F38" s="59">
        <v>0</v>
      </c>
      <c r="G38" s="59">
        <v>3</v>
      </c>
      <c r="H38" s="59">
        <v>0</v>
      </c>
      <c r="I38" s="59">
        <v>5</v>
      </c>
      <c r="J38" s="59">
        <v>0</v>
      </c>
      <c r="K38" s="59">
        <v>13</v>
      </c>
      <c r="L38" s="59">
        <v>0</v>
      </c>
      <c r="M38" s="59">
        <v>0</v>
      </c>
      <c r="N38" s="59">
        <v>7</v>
      </c>
      <c r="O38" s="19">
        <f t="shared" si="0"/>
        <v>24</v>
      </c>
      <c r="P38" s="19">
        <f t="shared" si="1"/>
        <v>7</v>
      </c>
      <c r="Q38" s="19">
        <f t="shared" si="2"/>
        <v>31</v>
      </c>
    </row>
    <row r="39" spans="1:17">
      <c r="A39" s="172"/>
      <c r="B39" s="95" t="s">
        <v>128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7</v>
      </c>
      <c r="K39" s="6">
        <v>0</v>
      </c>
      <c r="L39" s="6">
        <v>14</v>
      </c>
      <c r="M39" s="6">
        <v>0</v>
      </c>
      <c r="N39" s="6">
        <v>0</v>
      </c>
      <c r="O39" s="19">
        <f t="shared" si="0"/>
        <v>0</v>
      </c>
      <c r="P39" s="19">
        <f t="shared" si="1"/>
        <v>21</v>
      </c>
      <c r="Q39" s="19">
        <f t="shared" si="2"/>
        <v>21</v>
      </c>
    </row>
    <row r="40" spans="1:17">
      <c r="A40" s="173"/>
      <c r="B40" s="94" t="s">
        <v>0</v>
      </c>
      <c r="C40" s="108">
        <f>C39+C38</f>
        <v>0</v>
      </c>
      <c r="D40" s="108">
        <f t="shared" ref="D40:N40" si="8">D39+D38</f>
        <v>0</v>
      </c>
      <c r="E40" s="108">
        <f t="shared" si="8"/>
        <v>3</v>
      </c>
      <c r="F40" s="108">
        <f t="shared" si="8"/>
        <v>0</v>
      </c>
      <c r="G40" s="108">
        <f t="shared" si="8"/>
        <v>3</v>
      </c>
      <c r="H40" s="108">
        <f t="shared" si="8"/>
        <v>0</v>
      </c>
      <c r="I40" s="108">
        <f t="shared" si="8"/>
        <v>5</v>
      </c>
      <c r="J40" s="108">
        <f t="shared" si="8"/>
        <v>7</v>
      </c>
      <c r="K40" s="108">
        <f t="shared" si="8"/>
        <v>13</v>
      </c>
      <c r="L40" s="108">
        <f t="shared" si="8"/>
        <v>14</v>
      </c>
      <c r="M40" s="108">
        <f t="shared" si="8"/>
        <v>0</v>
      </c>
      <c r="N40" s="108">
        <f t="shared" si="8"/>
        <v>7</v>
      </c>
      <c r="O40" s="19">
        <f t="shared" si="0"/>
        <v>24</v>
      </c>
      <c r="P40" s="19">
        <f t="shared" si="1"/>
        <v>28</v>
      </c>
      <c r="Q40" s="19">
        <f t="shared" si="2"/>
        <v>52</v>
      </c>
    </row>
    <row r="41" spans="1:17" ht="52.5" customHeight="1">
      <c r="A41" s="171" t="s">
        <v>115</v>
      </c>
      <c r="B41" s="95" t="s">
        <v>39</v>
      </c>
      <c r="C41" s="59">
        <v>0</v>
      </c>
      <c r="D41" s="59">
        <v>0</v>
      </c>
      <c r="E41" s="59">
        <v>0</v>
      </c>
      <c r="F41" s="59">
        <v>0</v>
      </c>
      <c r="G41" s="59">
        <v>3</v>
      </c>
      <c r="H41" s="59">
        <v>2</v>
      </c>
      <c r="I41" s="59">
        <v>0</v>
      </c>
      <c r="J41" s="59">
        <v>5</v>
      </c>
      <c r="K41" s="59">
        <v>3</v>
      </c>
      <c r="L41" s="59">
        <v>0</v>
      </c>
      <c r="M41" s="59">
        <v>6</v>
      </c>
      <c r="N41" s="59">
        <v>2</v>
      </c>
      <c r="O41" s="19">
        <f t="shared" si="0"/>
        <v>12</v>
      </c>
      <c r="P41" s="19">
        <f t="shared" si="1"/>
        <v>9</v>
      </c>
      <c r="Q41" s="19">
        <f t="shared" si="2"/>
        <v>21</v>
      </c>
    </row>
    <row r="42" spans="1:17">
      <c r="A42" s="172"/>
      <c r="B42" s="95" t="s">
        <v>129</v>
      </c>
      <c r="C42" s="109">
        <v>0</v>
      </c>
      <c r="D42" s="109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2</v>
      </c>
      <c r="N42" s="109">
        <v>1</v>
      </c>
      <c r="O42" s="19">
        <f t="shared" si="0"/>
        <v>2</v>
      </c>
      <c r="P42" s="19">
        <f t="shared" si="1"/>
        <v>1</v>
      </c>
      <c r="Q42" s="19">
        <f t="shared" si="2"/>
        <v>3</v>
      </c>
    </row>
    <row r="43" spans="1:17">
      <c r="A43" s="173"/>
      <c r="B43" s="94" t="s">
        <v>98</v>
      </c>
      <c r="C43" s="108">
        <f>C42+C41</f>
        <v>0</v>
      </c>
      <c r="D43" s="108">
        <f t="shared" ref="D43:N43" si="9">D42+D41</f>
        <v>0</v>
      </c>
      <c r="E43" s="108">
        <f t="shared" si="9"/>
        <v>0</v>
      </c>
      <c r="F43" s="108">
        <f t="shared" si="9"/>
        <v>0</v>
      </c>
      <c r="G43" s="108">
        <f t="shared" si="9"/>
        <v>3</v>
      </c>
      <c r="H43" s="108">
        <f t="shared" si="9"/>
        <v>2</v>
      </c>
      <c r="I43" s="108">
        <f t="shared" si="9"/>
        <v>0</v>
      </c>
      <c r="J43" s="108">
        <f t="shared" si="9"/>
        <v>5</v>
      </c>
      <c r="K43" s="108">
        <f t="shared" si="9"/>
        <v>3</v>
      </c>
      <c r="L43" s="108">
        <f t="shared" si="9"/>
        <v>0</v>
      </c>
      <c r="M43" s="108">
        <f t="shared" si="9"/>
        <v>8</v>
      </c>
      <c r="N43" s="108">
        <f t="shared" si="9"/>
        <v>3</v>
      </c>
      <c r="O43" s="19">
        <f t="shared" si="0"/>
        <v>14</v>
      </c>
      <c r="P43" s="19">
        <f t="shared" si="1"/>
        <v>10</v>
      </c>
      <c r="Q43" s="19">
        <f t="shared" si="2"/>
        <v>24</v>
      </c>
    </row>
    <row r="44" spans="1:17" ht="39" customHeight="1">
      <c r="A44" s="175" t="s">
        <v>179</v>
      </c>
      <c r="B44" s="174"/>
      <c r="C44" s="59">
        <v>2</v>
      </c>
      <c r="D44" s="59">
        <v>0</v>
      </c>
      <c r="E44" s="59">
        <v>1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3</v>
      </c>
      <c r="L44" s="59">
        <v>0</v>
      </c>
      <c r="M44" s="59">
        <v>4</v>
      </c>
      <c r="N44" s="59">
        <v>0</v>
      </c>
      <c r="O44" s="19">
        <f t="shared" si="0"/>
        <v>10</v>
      </c>
      <c r="P44" s="19">
        <f t="shared" si="1"/>
        <v>0</v>
      </c>
      <c r="Q44" s="19">
        <f t="shared" si="2"/>
        <v>10</v>
      </c>
    </row>
    <row r="45" spans="1:17" ht="34.5" customHeight="1">
      <c r="A45" s="51" t="s">
        <v>116</v>
      </c>
      <c r="B45" s="95" t="s">
        <v>39</v>
      </c>
      <c r="C45" s="59">
        <v>0</v>
      </c>
      <c r="D45" s="59">
        <v>0</v>
      </c>
      <c r="E45" s="59">
        <v>1</v>
      </c>
      <c r="F45" s="59">
        <v>0</v>
      </c>
      <c r="G45" s="59">
        <v>0</v>
      </c>
      <c r="H45" s="59">
        <v>0</v>
      </c>
      <c r="I45" s="59">
        <v>0</v>
      </c>
      <c r="J45" s="59">
        <v>2</v>
      </c>
      <c r="K45" s="59">
        <v>1</v>
      </c>
      <c r="L45" s="59">
        <v>0</v>
      </c>
      <c r="M45" s="59">
        <v>4</v>
      </c>
      <c r="N45" s="59">
        <v>7</v>
      </c>
      <c r="O45" s="19">
        <f t="shared" si="0"/>
        <v>6</v>
      </c>
      <c r="P45" s="19">
        <f t="shared" si="1"/>
        <v>9</v>
      </c>
      <c r="Q45" s="19">
        <f t="shared" si="2"/>
        <v>15</v>
      </c>
    </row>
    <row r="46" spans="1:17" ht="39" customHeight="1">
      <c r="A46" s="160" t="s">
        <v>130</v>
      </c>
      <c r="B46" s="161"/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7</v>
      </c>
      <c r="L46" s="59">
        <v>0</v>
      </c>
      <c r="M46" s="59">
        <v>5</v>
      </c>
      <c r="N46" s="59">
        <v>2</v>
      </c>
      <c r="O46" s="19">
        <f t="shared" si="0"/>
        <v>12</v>
      </c>
      <c r="P46" s="19">
        <f t="shared" si="1"/>
        <v>2</v>
      </c>
      <c r="Q46" s="19">
        <f t="shared" si="2"/>
        <v>14</v>
      </c>
    </row>
    <row r="47" spans="1:17">
      <c r="A47" s="168" t="s">
        <v>0</v>
      </c>
      <c r="B47" s="96" t="s">
        <v>15</v>
      </c>
      <c r="C47" s="19">
        <f>C46+C40+C35+C29+C22+C16+C15+C13+C12+C6+C5</f>
        <v>42</v>
      </c>
      <c r="D47" s="19">
        <f t="shared" ref="D47:N47" si="10">D46+D40+D35+D29+D22+D16+D15+D13+D12+D6+D5</f>
        <v>2</v>
      </c>
      <c r="E47" s="19">
        <f t="shared" si="10"/>
        <v>32</v>
      </c>
      <c r="F47" s="19">
        <f t="shared" si="10"/>
        <v>3</v>
      </c>
      <c r="G47" s="19">
        <f t="shared" si="10"/>
        <v>34</v>
      </c>
      <c r="H47" s="19">
        <f t="shared" si="10"/>
        <v>6</v>
      </c>
      <c r="I47" s="19">
        <f t="shared" si="10"/>
        <v>90</v>
      </c>
      <c r="J47" s="19">
        <f t="shared" si="10"/>
        <v>50</v>
      </c>
      <c r="K47" s="19">
        <f t="shared" si="10"/>
        <v>124</v>
      </c>
      <c r="L47" s="19">
        <f t="shared" si="10"/>
        <v>54</v>
      </c>
      <c r="M47" s="19">
        <f t="shared" si="10"/>
        <v>72</v>
      </c>
      <c r="N47" s="19">
        <f t="shared" si="10"/>
        <v>77</v>
      </c>
      <c r="O47" s="19">
        <f t="shared" si="0"/>
        <v>394</v>
      </c>
      <c r="P47" s="19">
        <f t="shared" si="1"/>
        <v>192</v>
      </c>
      <c r="Q47" s="19">
        <f t="shared" si="2"/>
        <v>586</v>
      </c>
    </row>
    <row r="48" spans="1:17">
      <c r="A48" s="169"/>
      <c r="B48" s="96" t="s">
        <v>16</v>
      </c>
      <c r="C48" s="19">
        <f>C43+C37+C36+C30+C23+C17+C14</f>
        <v>1</v>
      </c>
      <c r="D48" s="19">
        <f t="shared" ref="D48:N48" si="11">D43+D37+D36+D30+D23+D17+D14</f>
        <v>0</v>
      </c>
      <c r="E48" s="19">
        <f t="shared" si="11"/>
        <v>6</v>
      </c>
      <c r="F48" s="19">
        <f t="shared" si="11"/>
        <v>0</v>
      </c>
      <c r="G48" s="19">
        <f t="shared" si="11"/>
        <v>26</v>
      </c>
      <c r="H48" s="19">
        <f t="shared" si="11"/>
        <v>4</v>
      </c>
      <c r="I48" s="19">
        <f t="shared" si="11"/>
        <v>6</v>
      </c>
      <c r="J48" s="19">
        <f t="shared" si="11"/>
        <v>8</v>
      </c>
      <c r="K48" s="19">
        <f t="shared" si="11"/>
        <v>4</v>
      </c>
      <c r="L48" s="19">
        <f t="shared" si="11"/>
        <v>1</v>
      </c>
      <c r="M48" s="19">
        <f t="shared" si="11"/>
        <v>38</v>
      </c>
      <c r="N48" s="19">
        <f t="shared" si="11"/>
        <v>21</v>
      </c>
      <c r="O48" s="19">
        <f t="shared" si="0"/>
        <v>81</v>
      </c>
      <c r="P48" s="19">
        <f t="shared" si="1"/>
        <v>34</v>
      </c>
      <c r="Q48" s="19">
        <f t="shared" si="2"/>
        <v>115</v>
      </c>
    </row>
    <row r="49" spans="1:17">
      <c r="A49" s="170"/>
      <c r="B49" s="96" t="s">
        <v>17</v>
      </c>
      <c r="C49" s="19">
        <f>C45+C44+C34+C24+C9</f>
        <v>2</v>
      </c>
      <c r="D49" s="19">
        <f t="shared" ref="D49:N49" si="12">D45+D44+D34+D24+D9</f>
        <v>0</v>
      </c>
      <c r="E49" s="19">
        <f t="shared" si="12"/>
        <v>2</v>
      </c>
      <c r="F49" s="19">
        <f t="shared" si="12"/>
        <v>0</v>
      </c>
      <c r="G49" s="19">
        <f t="shared" si="12"/>
        <v>1</v>
      </c>
      <c r="H49" s="19">
        <f t="shared" si="12"/>
        <v>0</v>
      </c>
      <c r="I49" s="19">
        <f t="shared" si="12"/>
        <v>19</v>
      </c>
      <c r="J49" s="19">
        <f t="shared" si="12"/>
        <v>4</v>
      </c>
      <c r="K49" s="19">
        <f t="shared" si="12"/>
        <v>18</v>
      </c>
      <c r="L49" s="19">
        <f t="shared" si="12"/>
        <v>0</v>
      </c>
      <c r="M49" s="19">
        <f t="shared" si="12"/>
        <v>21</v>
      </c>
      <c r="N49" s="19">
        <f t="shared" si="12"/>
        <v>22</v>
      </c>
      <c r="O49" s="19">
        <f t="shared" si="0"/>
        <v>63</v>
      </c>
      <c r="P49" s="19">
        <f t="shared" si="1"/>
        <v>26</v>
      </c>
      <c r="Q49" s="19">
        <f t="shared" si="2"/>
        <v>89</v>
      </c>
    </row>
    <row r="50" spans="1:17">
      <c r="A50" s="158" t="s">
        <v>131</v>
      </c>
      <c r="B50" s="159"/>
      <c r="C50" s="19">
        <f>C49+C48+C47</f>
        <v>45</v>
      </c>
      <c r="D50" s="19">
        <f t="shared" ref="D50:N50" si="13">D49+D48+D47</f>
        <v>2</v>
      </c>
      <c r="E50" s="19">
        <f t="shared" si="13"/>
        <v>40</v>
      </c>
      <c r="F50" s="19">
        <f t="shared" si="13"/>
        <v>3</v>
      </c>
      <c r="G50" s="19">
        <f t="shared" si="13"/>
        <v>61</v>
      </c>
      <c r="H50" s="19">
        <f t="shared" si="13"/>
        <v>10</v>
      </c>
      <c r="I50" s="19">
        <f t="shared" si="13"/>
        <v>115</v>
      </c>
      <c r="J50" s="19">
        <f t="shared" si="13"/>
        <v>62</v>
      </c>
      <c r="K50" s="19">
        <f t="shared" si="13"/>
        <v>146</v>
      </c>
      <c r="L50" s="19">
        <f t="shared" si="13"/>
        <v>55</v>
      </c>
      <c r="M50" s="19">
        <f t="shared" si="13"/>
        <v>131</v>
      </c>
      <c r="N50" s="19">
        <f t="shared" si="13"/>
        <v>120</v>
      </c>
      <c r="O50" s="19">
        <f t="shared" si="0"/>
        <v>538</v>
      </c>
      <c r="P50" s="19">
        <f t="shared" si="1"/>
        <v>252</v>
      </c>
      <c r="Q50" s="19">
        <f t="shared" si="2"/>
        <v>790</v>
      </c>
    </row>
    <row r="57" spans="1:17">
      <c r="A57" s="162" t="s">
        <v>216</v>
      </c>
      <c r="B57" s="162"/>
      <c r="C57" s="162"/>
      <c r="D57" s="162"/>
      <c r="E57" s="162"/>
      <c r="F57" s="162"/>
      <c r="G57" s="162"/>
      <c r="H57" s="162"/>
      <c r="I57" s="162"/>
      <c r="J57" s="162"/>
    </row>
    <row r="58" spans="1:17">
      <c r="A58" s="163" t="s">
        <v>66</v>
      </c>
      <c r="B58" s="165" t="s">
        <v>69</v>
      </c>
      <c r="C58" s="166"/>
      <c r="D58" s="167"/>
      <c r="E58" s="165" t="s">
        <v>187</v>
      </c>
      <c r="F58" s="166"/>
      <c r="G58" s="167"/>
      <c r="H58" s="165" t="s">
        <v>170</v>
      </c>
      <c r="I58" s="166"/>
      <c r="J58" s="167"/>
    </row>
    <row r="59" spans="1:17">
      <c r="A59" s="164"/>
      <c r="B59" s="42" t="s">
        <v>1</v>
      </c>
      <c r="C59" s="42" t="s">
        <v>2</v>
      </c>
      <c r="D59" s="42" t="s">
        <v>0</v>
      </c>
      <c r="E59" s="42" t="s">
        <v>1</v>
      </c>
      <c r="F59" s="42" t="s">
        <v>2</v>
      </c>
      <c r="G59" s="42" t="s">
        <v>0</v>
      </c>
      <c r="H59" s="42" t="s">
        <v>1</v>
      </c>
      <c r="I59" s="42" t="s">
        <v>2</v>
      </c>
      <c r="J59" s="42" t="s">
        <v>0</v>
      </c>
    </row>
    <row r="60" spans="1:17">
      <c r="A60" s="59" t="s">
        <v>157</v>
      </c>
      <c r="B60" s="59">
        <v>7</v>
      </c>
      <c r="C60" s="59">
        <v>0</v>
      </c>
      <c r="D60" s="42">
        <f>C60+B60</f>
        <v>7</v>
      </c>
      <c r="E60" s="6">
        <v>0</v>
      </c>
      <c r="F60" s="6">
        <v>0</v>
      </c>
      <c r="G60" s="42">
        <f>F60+E60</f>
        <v>0</v>
      </c>
      <c r="H60" s="6">
        <v>0</v>
      </c>
      <c r="I60" s="6">
        <v>0</v>
      </c>
      <c r="J60" s="42">
        <f>I60+H60</f>
        <v>0</v>
      </c>
    </row>
    <row r="61" spans="1:17">
      <c r="A61" s="59" t="s">
        <v>158</v>
      </c>
      <c r="B61" s="59">
        <v>8</v>
      </c>
      <c r="C61" s="59">
        <v>0</v>
      </c>
      <c r="D61" s="42">
        <f t="shared" ref="D61:D83" si="14">C61+B61</f>
        <v>8</v>
      </c>
      <c r="E61" s="6">
        <v>0</v>
      </c>
      <c r="F61" s="6">
        <v>0</v>
      </c>
      <c r="G61" s="42">
        <f t="shared" ref="G61:G83" si="15">F61+E61</f>
        <v>0</v>
      </c>
      <c r="H61" s="6">
        <v>0</v>
      </c>
      <c r="I61" s="6">
        <v>0</v>
      </c>
      <c r="J61" s="42">
        <f t="shared" ref="J61:J83" si="16">I61+H61</f>
        <v>0</v>
      </c>
    </row>
    <row r="62" spans="1:17">
      <c r="A62" s="59" t="s">
        <v>159</v>
      </c>
      <c r="B62" s="59">
        <v>14</v>
      </c>
      <c r="C62" s="59">
        <v>9</v>
      </c>
      <c r="D62" s="42">
        <f t="shared" si="14"/>
        <v>23</v>
      </c>
      <c r="E62" s="6">
        <v>5</v>
      </c>
      <c r="F62" s="6">
        <v>4</v>
      </c>
      <c r="G62" s="42">
        <f t="shared" si="15"/>
        <v>9</v>
      </c>
      <c r="H62" s="6">
        <v>2</v>
      </c>
      <c r="I62" s="6">
        <v>0</v>
      </c>
      <c r="J62" s="42">
        <f t="shared" si="16"/>
        <v>2</v>
      </c>
    </row>
    <row r="63" spans="1:17">
      <c r="A63" s="59" t="s">
        <v>48</v>
      </c>
      <c r="B63" s="59">
        <v>11</v>
      </c>
      <c r="C63" s="59">
        <v>10</v>
      </c>
      <c r="D63" s="42">
        <f t="shared" si="14"/>
        <v>21</v>
      </c>
      <c r="E63" s="6">
        <v>3</v>
      </c>
      <c r="F63" s="6">
        <v>0</v>
      </c>
      <c r="G63" s="42">
        <f t="shared" si="15"/>
        <v>3</v>
      </c>
      <c r="H63" s="6">
        <v>0</v>
      </c>
      <c r="I63" s="6">
        <v>0</v>
      </c>
      <c r="J63" s="42">
        <f t="shared" si="16"/>
        <v>0</v>
      </c>
    </row>
    <row r="64" spans="1:17">
      <c r="A64" s="59" t="s">
        <v>38</v>
      </c>
      <c r="B64" s="59">
        <v>4</v>
      </c>
      <c r="C64" s="59">
        <v>1</v>
      </c>
      <c r="D64" s="42">
        <f t="shared" si="14"/>
        <v>5</v>
      </c>
      <c r="E64" s="6">
        <v>4</v>
      </c>
      <c r="F64" s="6">
        <v>1</v>
      </c>
      <c r="G64" s="42">
        <f t="shared" si="15"/>
        <v>5</v>
      </c>
      <c r="H64" s="6">
        <v>0</v>
      </c>
      <c r="I64" s="6">
        <v>0</v>
      </c>
      <c r="J64" s="42">
        <f t="shared" si="16"/>
        <v>0</v>
      </c>
    </row>
    <row r="65" spans="1:10">
      <c r="A65" s="59" t="s">
        <v>28</v>
      </c>
      <c r="B65" s="59">
        <v>6</v>
      </c>
      <c r="C65" s="59">
        <v>2</v>
      </c>
      <c r="D65" s="42">
        <f t="shared" si="14"/>
        <v>8</v>
      </c>
      <c r="E65" s="6">
        <v>2</v>
      </c>
      <c r="F65" s="6">
        <v>2</v>
      </c>
      <c r="G65" s="42">
        <f t="shared" si="15"/>
        <v>4</v>
      </c>
      <c r="H65" s="6">
        <v>0</v>
      </c>
      <c r="I65" s="6">
        <v>0</v>
      </c>
      <c r="J65" s="42">
        <f t="shared" si="16"/>
        <v>0</v>
      </c>
    </row>
    <row r="66" spans="1:10">
      <c r="A66" s="59" t="s">
        <v>54</v>
      </c>
      <c r="B66" s="59">
        <v>30</v>
      </c>
      <c r="C66" s="59">
        <v>5</v>
      </c>
      <c r="D66" s="42">
        <f t="shared" si="14"/>
        <v>35</v>
      </c>
      <c r="E66" s="6">
        <v>7</v>
      </c>
      <c r="F66" s="6">
        <v>2</v>
      </c>
      <c r="G66" s="42">
        <f t="shared" si="15"/>
        <v>9</v>
      </c>
      <c r="H66" s="6">
        <v>0</v>
      </c>
      <c r="I66" s="6">
        <v>0</v>
      </c>
      <c r="J66" s="42">
        <f t="shared" si="16"/>
        <v>0</v>
      </c>
    </row>
    <row r="67" spans="1:10">
      <c r="A67" s="59" t="s">
        <v>160</v>
      </c>
      <c r="B67" s="59">
        <v>35</v>
      </c>
      <c r="C67" s="59">
        <v>15</v>
      </c>
      <c r="D67" s="42">
        <f t="shared" si="14"/>
        <v>50</v>
      </c>
      <c r="E67" s="6">
        <v>7</v>
      </c>
      <c r="F67" s="6">
        <v>3</v>
      </c>
      <c r="G67" s="42">
        <f t="shared" si="15"/>
        <v>10</v>
      </c>
      <c r="H67" s="6">
        <v>0</v>
      </c>
      <c r="I67" s="6">
        <v>0</v>
      </c>
      <c r="J67" s="42">
        <f t="shared" si="16"/>
        <v>0</v>
      </c>
    </row>
    <row r="68" spans="1:10">
      <c r="A68" s="59" t="s">
        <v>171</v>
      </c>
      <c r="B68" s="59">
        <v>0</v>
      </c>
      <c r="C68" s="59">
        <v>0</v>
      </c>
      <c r="D68" s="42">
        <f t="shared" si="14"/>
        <v>0</v>
      </c>
      <c r="E68" s="6">
        <v>0</v>
      </c>
      <c r="F68" s="6">
        <v>0</v>
      </c>
      <c r="G68" s="42">
        <f t="shared" si="15"/>
        <v>0</v>
      </c>
      <c r="H68" s="6">
        <v>0</v>
      </c>
      <c r="I68" s="6">
        <v>0</v>
      </c>
      <c r="J68" s="42">
        <f t="shared" si="16"/>
        <v>0</v>
      </c>
    </row>
    <row r="69" spans="1:10">
      <c r="A69" s="59" t="s">
        <v>161</v>
      </c>
      <c r="B69" s="59">
        <v>3</v>
      </c>
      <c r="C69" s="59">
        <v>0</v>
      </c>
      <c r="D69" s="42">
        <f t="shared" si="14"/>
        <v>3</v>
      </c>
      <c r="E69" s="6">
        <v>0</v>
      </c>
      <c r="F69" s="6">
        <v>0</v>
      </c>
      <c r="G69" s="42">
        <f t="shared" si="15"/>
        <v>0</v>
      </c>
      <c r="H69" s="6">
        <v>0</v>
      </c>
      <c r="I69" s="6">
        <v>0</v>
      </c>
      <c r="J69" s="42">
        <f t="shared" si="16"/>
        <v>0</v>
      </c>
    </row>
    <row r="70" spans="1:10">
      <c r="A70" s="59" t="s">
        <v>181</v>
      </c>
      <c r="B70" s="59">
        <v>0</v>
      </c>
      <c r="C70" s="59">
        <v>0</v>
      </c>
      <c r="D70" s="42">
        <f t="shared" si="14"/>
        <v>0</v>
      </c>
      <c r="E70" s="6">
        <v>0</v>
      </c>
      <c r="F70" s="6">
        <v>0</v>
      </c>
      <c r="G70" s="42">
        <f t="shared" si="15"/>
        <v>0</v>
      </c>
      <c r="H70" s="6">
        <v>0</v>
      </c>
      <c r="I70" s="6">
        <v>0</v>
      </c>
      <c r="J70" s="42">
        <f t="shared" si="16"/>
        <v>0</v>
      </c>
    </row>
    <row r="71" spans="1:10">
      <c r="A71" s="59" t="s">
        <v>139</v>
      </c>
      <c r="B71" s="59">
        <v>0</v>
      </c>
      <c r="C71" s="59">
        <v>0</v>
      </c>
      <c r="D71" s="42">
        <f t="shared" si="14"/>
        <v>0</v>
      </c>
      <c r="E71" s="6">
        <v>0</v>
      </c>
      <c r="F71" s="6">
        <v>0</v>
      </c>
      <c r="G71" s="42">
        <f t="shared" si="15"/>
        <v>0</v>
      </c>
      <c r="H71" s="6">
        <v>0</v>
      </c>
      <c r="I71" s="6">
        <v>0</v>
      </c>
      <c r="J71" s="42">
        <f t="shared" si="16"/>
        <v>0</v>
      </c>
    </row>
    <row r="72" spans="1:10">
      <c r="A72" s="59" t="s">
        <v>163</v>
      </c>
      <c r="B72" s="59">
        <v>3</v>
      </c>
      <c r="C72" s="59">
        <v>1</v>
      </c>
      <c r="D72" s="42">
        <f t="shared" si="14"/>
        <v>4</v>
      </c>
      <c r="E72" s="6">
        <v>2</v>
      </c>
      <c r="F72" s="6">
        <v>1</v>
      </c>
      <c r="G72" s="42">
        <f t="shared" si="15"/>
        <v>3</v>
      </c>
      <c r="H72" s="6">
        <v>0</v>
      </c>
      <c r="I72" s="6">
        <v>0</v>
      </c>
      <c r="J72" s="42">
        <f t="shared" si="16"/>
        <v>0</v>
      </c>
    </row>
    <row r="73" spans="1:10">
      <c r="A73" s="59" t="s">
        <v>164</v>
      </c>
      <c r="B73" s="59">
        <v>7</v>
      </c>
      <c r="C73" s="59">
        <v>2</v>
      </c>
      <c r="D73" s="42">
        <f t="shared" si="14"/>
        <v>9</v>
      </c>
      <c r="E73" s="6">
        <v>5</v>
      </c>
      <c r="F73" s="6">
        <v>2</v>
      </c>
      <c r="G73" s="42">
        <f t="shared" si="15"/>
        <v>7</v>
      </c>
      <c r="H73" s="6">
        <v>0</v>
      </c>
      <c r="I73" s="6">
        <v>0</v>
      </c>
      <c r="J73" s="42">
        <f t="shared" si="16"/>
        <v>0</v>
      </c>
    </row>
    <row r="74" spans="1:10">
      <c r="A74" s="59" t="s">
        <v>110</v>
      </c>
      <c r="B74" s="59">
        <v>0</v>
      </c>
      <c r="C74" s="59">
        <v>0</v>
      </c>
      <c r="D74" s="42">
        <f t="shared" si="14"/>
        <v>0</v>
      </c>
      <c r="E74" s="6">
        <v>0</v>
      </c>
      <c r="F74" s="6">
        <v>0</v>
      </c>
      <c r="G74" s="42">
        <f t="shared" si="15"/>
        <v>0</v>
      </c>
      <c r="H74" s="6">
        <v>0</v>
      </c>
      <c r="I74" s="6">
        <v>0</v>
      </c>
      <c r="J74" s="42">
        <f t="shared" si="16"/>
        <v>0</v>
      </c>
    </row>
    <row r="75" spans="1:10">
      <c r="A75" s="59" t="s">
        <v>165</v>
      </c>
      <c r="B75" s="59">
        <v>0</v>
      </c>
      <c r="C75" s="59">
        <v>0</v>
      </c>
      <c r="D75" s="42">
        <f t="shared" si="14"/>
        <v>0</v>
      </c>
      <c r="E75" s="6">
        <v>0</v>
      </c>
      <c r="F75" s="6">
        <v>0</v>
      </c>
      <c r="G75" s="42">
        <f t="shared" si="15"/>
        <v>0</v>
      </c>
      <c r="H75" s="6">
        <v>0</v>
      </c>
      <c r="I75" s="6">
        <v>0</v>
      </c>
      <c r="J75" s="42">
        <f t="shared" si="16"/>
        <v>0</v>
      </c>
    </row>
    <row r="76" spans="1:10">
      <c r="A76" s="59" t="s">
        <v>178</v>
      </c>
      <c r="B76" s="59">
        <v>0</v>
      </c>
      <c r="C76" s="59">
        <v>0</v>
      </c>
      <c r="D76" s="42">
        <f t="shared" si="14"/>
        <v>0</v>
      </c>
      <c r="E76" s="6">
        <v>0</v>
      </c>
      <c r="F76" s="6">
        <v>0</v>
      </c>
      <c r="G76" s="42">
        <f t="shared" si="15"/>
        <v>0</v>
      </c>
      <c r="H76" s="6">
        <v>0</v>
      </c>
      <c r="I76" s="6">
        <v>0</v>
      </c>
      <c r="J76" s="42">
        <f t="shared" si="16"/>
        <v>0</v>
      </c>
    </row>
    <row r="77" spans="1:10">
      <c r="A77" s="59" t="s">
        <v>162</v>
      </c>
      <c r="B77" s="59">
        <v>0</v>
      </c>
      <c r="C77" s="59">
        <v>0</v>
      </c>
      <c r="D77" s="42">
        <f t="shared" si="14"/>
        <v>0</v>
      </c>
      <c r="E77" s="6">
        <v>0</v>
      </c>
      <c r="F77" s="6">
        <v>0</v>
      </c>
      <c r="G77" s="42">
        <f t="shared" si="15"/>
        <v>0</v>
      </c>
      <c r="H77" s="6">
        <v>0</v>
      </c>
      <c r="I77" s="6">
        <v>0</v>
      </c>
      <c r="J77" s="42">
        <f t="shared" si="16"/>
        <v>0</v>
      </c>
    </row>
    <row r="78" spans="1:10">
      <c r="A78" s="59" t="s">
        <v>180</v>
      </c>
      <c r="B78" s="59">
        <v>0</v>
      </c>
      <c r="C78" s="59">
        <v>0</v>
      </c>
      <c r="D78" s="42">
        <f t="shared" si="14"/>
        <v>0</v>
      </c>
      <c r="E78" s="6">
        <v>0</v>
      </c>
      <c r="F78" s="6">
        <v>0</v>
      </c>
      <c r="G78" s="42">
        <f t="shared" si="15"/>
        <v>0</v>
      </c>
      <c r="H78" s="6">
        <v>0</v>
      </c>
      <c r="I78" s="6">
        <v>0</v>
      </c>
      <c r="J78" s="42">
        <f t="shared" si="16"/>
        <v>0</v>
      </c>
    </row>
    <row r="79" spans="1:10">
      <c r="A79" s="59" t="s">
        <v>179</v>
      </c>
      <c r="B79" s="59">
        <v>0</v>
      </c>
      <c r="C79" s="59">
        <v>0</v>
      </c>
      <c r="D79" s="42">
        <f t="shared" si="14"/>
        <v>0</v>
      </c>
      <c r="E79" s="6">
        <v>0</v>
      </c>
      <c r="F79" s="6">
        <v>0</v>
      </c>
      <c r="G79" s="42">
        <f t="shared" si="15"/>
        <v>0</v>
      </c>
      <c r="H79" s="6">
        <v>0</v>
      </c>
      <c r="I79" s="6">
        <v>0</v>
      </c>
      <c r="J79" s="42">
        <f t="shared" si="16"/>
        <v>0</v>
      </c>
    </row>
    <row r="80" spans="1:10">
      <c r="A80" s="59" t="s">
        <v>166</v>
      </c>
      <c r="B80" s="59">
        <v>6</v>
      </c>
      <c r="C80" s="59">
        <v>3</v>
      </c>
      <c r="D80" s="42">
        <f t="shared" si="14"/>
        <v>9</v>
      </c>
      <c r="E80" s="6">
        <v>4</v>
      </c>
      <c r="F80" s="6">
        <v>1</v>
      </c>
      <c r="G80" s="42">
        <f t="shared" si="15"/>
        <v>5</v>
      </c>
      <c r="H80" s="6">
        <v>0</v>
      </c>
      <c r="I80" s="6">
        <v>0</v>
      </c>
      <c r="J80" s="42">
        <f t="shared" si="16"/>
        <v>0</v>
      </c>
    </row>
    <row r="81" spans="1:10">
      <c r="A81" s="59" t="s">
        <v>167</v>
      </c>
      <c r="B81" s="59">
        <v>2</v>
      </c>
      <c r="C81" s="59">
        <v>1</v>
      </c>
      <c r="D81" s="42">
        <f t="shared" si="14"/>
        <v>3</v>
      </c>
      <c r="E81" s="6">
        <v>1</v>
      </c>
      <c r="F81" s="6">
        <v>1</v>
      </c>
      <c r="G81" s="42">
        <f t="shared" si="15"/>
        <v>2</v>
      </c>
      <c r="H81" s="6">
        <v>0</v>
      </c>
      <c r="I81" s="6">
        <v>0</v>
      </c>
      <c r="J81" s="42">
        <f t="shared" si="16"/>
        <v>0</v>
      </c>
    </row>
    <row r="82" spans="1:10">
      <c r="A82" s="59" t="s">
        <v>168</v>
      </c>
      <c r="B82" s="59">
        <v>5</v>
      </c>
      <c r="C82" s="59">
        <v>2</v>
      </c>
      <c r="D82" s="42">
        <f t="shared" si="14"/>
        <v>7</v>
      </c>
      <c r="E82" s="6">
        <v>3</v>
      </c>
      <c r="F82" s="6">
        <v>1</v>
      </c>
      <c r="G82" s="42">
        <f t="shared" si="15"/>
        <v>4</v>
      </c>
      <c r="H82" s="6">
        <v>0</v>
      </c>
      <c r="I82" s="6">
        <v>0</v>
      </c>
      <c r="J82" s="42">
        <f t="shared" si="16"/>
        <v>0</v>
      </c>
    </row>
    <row r="83" spans="1:10">
      <c r="A83" s="59" t="s">
        <v>169</v>
      </c>
      <c r="B83" s="59">
        <v>3</v>
      </c>
      <c r="C83" s="59">
        <v>1</v>
      </c>
      <c r="D83" s="42">
        <f t="shared" si="14"/>
        <v>4</v>
      </c>
      <c r="E83" s="6">
        <v>2</v>
      </c>
      <c r="F83" s="6">
        <v>0</v>
      </c>
      <c r="G83" s="42">
        <f t="shared" si="15"/>
        <v>2</v>
      </c>
      <c r="H83" s="6">
        <v>0</v>
      </c>
      <c r="I83" s="6">
        <v>0</v>
      </c>
      <c r="J83" s="42">
        <f t="shared" si="16"/>
        <v>0</v>
      </c>
    </row>
    <row r="84" spans="1:10">
      <c r="A84" s="42" t="s">
        <v>0</v>
      </c>
      <c r="B84" s="42">
        <f>B83+B82+B81+B80+B79+B78+B77+B76+B75+B74+B73+B72+B71+B70+B69+B68+B67+B66+B65+B64+B63+B62+B61+B60</f>
        <v>144</v>
      </c>
      <c r="C84" s="42">
        <f t="shared" ref="C84:J84" si="17">C83+C82+C81+C80+C79+C78+C77+C76+C75+C74+C73+C72+C71+C70+C69+C68+C67+C66+C65+C64+C63+C62+C61+C60</f>
        <v>52</v>
      </c>
      <c r="D84" s="42">
        <f t="shared" si="17"/>
        <v>196</v>
      </c>
      <c r="E84" s="42">
        <f t="shared" si="17"/>
        <v>45</v>
      </c>
      <c r="F84" s="42">
        <f t="shared" si="17"/>
        <v>18</v>
      </c>
      <c r="G84" s="42">
        <f t="shared" si="17"/>
        <v>63</v>
      </c>
      <c r="H84" s="42">
        <f t="shared" si="17"/>
        <v>2</v>
      </c>
      <c r="I84" s="42">
        <f t="shared" si="17"/>
        <v>0</v>
      </c>
      <c r="J84" s="42">
        <f t="shared" si="17"/>
        <v>2</v>
      </c>
    </row>
  </sheetData>
  <mergeCells count="36">
    <mergeCell ref="A2:Q2"/>
    <mergeCell ref="C3:D3"/>
    <mergeCell ref="E3:F3"/>
    <mergeCell ref="G3:H3"/>
    <mergeCell ref="K3:L3"/>
    <mergeCell ref="I3:J3"/>
    <mergeCell ref="M3:N3"/>
    <mergeCell ref="O3:Q3"/>
    <mergeCell ref="A3:B4"/>
    <mergeCell ref="A14:B14"/>
    <mergeCell ref="A15:B15"/>
    <mergeCell ref="A16:B16"/>
    <mergeCell ref="A17:B17"/>
    <mergeCell ref="A35:B35"/>
    <mergeCell ref="A31:A34"/>
    <mergeCell ref="A18:A22"/>
    <mergeCell ref="A25:A29"/>
    <mergeCell ref="A5:B5"/>
    <mergeCell ref="A6:B6"/>
    <mergeCell ref="A13:B13"/>
    <mergeCell ref="A7:A9"/>
    <mergeCell ref="A10:A12"/>
    <mergeCell ref="A46:B46"/>
    <mergeCell ref="A50:B50"/>
    <mergeCell ref="A30:B30"/>
    <mergeCell ref="A57:J57"/>
    <mergeCell ref="A58:A59"/>
    <mergeCell ref="B58:D58"/>
    <mergeCell ref="E58:G58"/>
    <mergeCell ref="H58:J58"/>
    <mergeCell ref="A37:B37"/>
    <mergeCell ref="A47:A49"/>
    <mergeCell ref="A38:A40"/>
    <mergeCell ref="A41:A43"/>
    <mergeCell ref="A36:B36"/>
    <mergeCell ref="A44:B44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AC32"/>
  <sheetViews>
    <sheetView rightToLeft="1" zoomScale="46" zoomScaleNormal="46" workbookViewId="0">
      <selection activeCell="F17" sqref="F17"/>
    </sheetView>
  </sheetViews>
  <sheetFormatPr defaultRowHeight="14.25"/>
  <cols>
    <col min="2" max="2" width="24.25" customWidth="1"/>
  </cols>
  <sheetData>
    <row r="3" spans="1:29" ht="27.7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</row>
    <row r="4" spans="1:29" ht="27.7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</row>
    <row r="5" spans="1:29" ht="27.75">
      <c r="A5" s="184" t="s">
        <v>213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81"/>
      <c r="Q5" s="81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</row>
    <row r="6" spans="1:29" ht="27.75">
      <c r="A6" s="185" t="s">
        <v>193</v>
      </c>
      <c r="B6" s="184" t="s">
        <v>66</v>
      </c>
      <c r="C6" s="186" t="s">
        <v>44</v>
      </c>
      <c r="D6" s="186"/>
      <c r="E6" s="186" t="s">
        <v>132</v>
      </c>
      <c r="F6" s="186"/>
      <c r="G6" s="186" t="s">
        <v>133</v>
      </c>
      <c r="H6" s="186"/>
      <c r="I6" s="186" t="s">
        <v>23</v>
      </c>
      <c r="J6" s="186"/>
      <c r="K6" s="186" t="s">
        <v>7</v>
      </c>
      <c r="L6" s="186"/>
      <c r="M6" s="186" t="s">
        <v>46</v>
      </c>
      <c r="N6" s="186"/>
      <c r="O6" s="186"/>
      <c r="P6" s="82"/>
      <c r="Q6" s="82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</row>
    <row r="7" spans="1:29" ht="27.75">
      <c r="A7" s="185"/>
      <c r="B7" s="184"/>
      <c r="C7" s="78" t="s">
        <v>1</v>
      </c>
      <c r="D7" s="78" t="s">
        <v>70</v>
      </c>
      <c r="E7" s="78" t="s">
        <v>1</v>
      </c>
      <c r="F7" s="78" t="s">
        <v>70</v>
      </c>
      <c r="G7" s="78" t="s">
        <v>1</v>
      </c>
      <c r="H7" s="78" t="s">
        <v>70</v>
      </c>
      <c r="I7" s="78" t="s">
        <v>1</v>
      </c>
      <c r="J7" s="78" t="s">
        <v>70</v>
      </c>
      <c r="K7" s="78" t="s">
        <v>1</v>
      </c>
      <c r="L7" s="78" t="s">
        <v>70</v>
      </c>
      <c r="M7" s="78" t="s">
        <v>1</v>
      </c>
      <c r="N7" s="78" t="s">
        <v>70</v>
      </c>
      <c r="O7" s="83" t="s">
        <v>21</v>
      </c>
      <c r="P7" s="82"/>
      <c r="Q7" s="82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</row>
    <row r="8" spans="1:29" ht="27.75">
      <c r="A8" s="187" t="s">
        <v>194</v>
      </c>
      <c r="B8" s="188"/>
      <c r="C8" s="84">
        <v>89</v>
      </c>
      <c r="D8" s="84">
        <v>131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5">
        <f>K8+I8+G8+E8+C8</f>
        <v>89</v>
      </c>
      <c r="N8" s="78">
        <f>L8+J8+H8+F8+D8</f>
        <v>131</v>
      </c>
      <c r="O8" s="78">
        <f>N8+M8</f>
        <v>220</v>
      </c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</row>
    <row r="9" spans="1:29" ht="27.75">
      <c r="A9" s="187" t="s">
        <v>195</v>
      </c>
      <c r="B9" s="188"/>
      <c r="C9" s="84">
        <v>513</v>
      </c>
      <c r="D9" s="84">
        <v>103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5">
        <f t="shared" ref="M9:N16" si="0">K9+I9+G9+E9+C9</f>
        <v>513</v>
      </c>
      <c r="N9" s="78">
        <f t="shared" si="0"/>
        <v>103</v>
      </c>
      <c r="O9" s="78">
        <f t="shared" ref="O9:O16" si="1">N9+M9</f>
        <v>616</v>
      </c>
      <c r="P9" s="86"/>
      <c r="Q9" s="82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</row>
    <row r="10" spans="1:29" ht="27.75">
      <c r="A10" s="189" t="s">
        <v>196</v>
      </c>
      <c r="B10" s="190"/>
      <c r="C10" s="84">
        <v>367</v>
      </c>
      <c r="D10" s="84">
        <v>49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5">
        <f t="shared" si="0"/>
        <v>367</v>
      </c>
      <c r="N10" s="78">
        <f t="shared" si="0"/>
        <v>49</v>
      </c>
      <c r="O10" s="78">
        <f t="shared" si="1"/>
        <v>416</v>
      </c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</row>
    <row r="11" spans="1:29" ht="27.75">
      <c r="A11" s="187" t="s">
        <v>197</v>
      </c>
      <c r="B11" s="188"/>
      <c r="C11" s="87">
        <v>43</v>
      </c>
      <c r="D11" s="87">
        <v>37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5">
        <f t="shared" si="0"/>
        <v>43</v>
      </c>
      <c r="N11" s="78">
        <f t="shared" si="0"/>
        <v>37</v>
      </c>
      <c r="O11" s="78">
        <f t="shared" si="1"/>
        <v>80</v>
      </c>
      <c r="P11" s="86"/>
      <c r="Q11" s="82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</row>
    <row r="12" spans="1:29" ht="27.75">
      <c r="A12" s="187" t="s">
        <v>198</v>
      </c>
      <c r="B12" s="188"/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5">
        <f t="shared" si="0"/>
        <v>0</v>
      </c>
      <c r="N12" s="78">
        <f t="shared" si="0"/>
        <v>0</v>
      </c>
      <c r="O12" s="78">
        <f t="shared" si="1"/>
        <v>0</v>
      </c>
      <c r="P12" s="86"/>
      <c r="Q12" s="82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</row>
    <row r="13" spans="1:29" ht="27.75">
      <c r="A13" s="182" t="s">
        <v>199</v>
      </c>
      <c r="B13" s="183"/>
      <c r="C13" s="88">
        <v>0</v>
      </c>
      <c r="D13" s="88">
        <v>0</v>
      </c>
      <c r="E13" s="89">
        <v>0</v>
      </c>
      <c r="F13" s="89">
        <v>0</v>
      </c>
      <c r="G13" s="89">
        <v>0</v>
      </c>
      <c r="H13" s="89">
        <v>0</v>
      </c>
      <c r="I13" s="88">
        <v>0</v>
      </c>
      <c r="J13" s="88">
        <v>0</v>
      </c>
      <c r="K13" s="88">
        <v>0</v>
      </c>
      <c r="L13" s="88">
        <v>0</v>
      </c>
      <c r="M13" s="85">
        <f t="shared" si="0"/>
        <v>0</v>
      </c>
      <c r="N13" s="78">
        <f t="shared" si="0"/>
        <v>0</v>
      </c>
      <c r="O13" s="78">
        <f t="shared" si="1"/>
        <v>0</v>
      </c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</row>
    <row r="14" spans="1:29" ht="27.75">
      <c r="A14" s="192" t="s">
        <v>0</v>
      </c>
      <c r="B14" s="90" t="s">
        <v>200</v>
      </c>
      <c r="C14" s="91">
        <f>C13+C11+C8</f>
        <v>132</v>
      </c>
      <c r="D14" s="91">
        <f t="shared" ref="D14:L14" si="2">D13+D11+D8</f>
        <v>168</v>
      </c>
      <c r="E14" s="91">
        <f t="shared" si="2"/>
        <v>0</v>
      </c>
      <c r="F14" s="91">
        <f t="shared" si="2"/>
        <v>0</v>
      </c>
      <c r="G14" s="91">
        <f t="shared" si="2"/>
        <v>0</v>
      </c>
      <c r="H14" s="91">
        <f t="shared" si="2"/>
        <v>0</v>
      </c>
      <c r="I14" s="91">
        <f t="shared" si="2"/>
        <v>0</v>
      </c>
      <c r="J14" s="91">
        <f t="shared" si="2"/>
        <v>0</v>
      </c>
      <c r="K14" s="91">
        <f t="shared" si="2"/>
        <v>0</v>
      </c>
      <c r="L14" s="91">
        <f t="shared" si="2"/>
        <v>0</v>
      </c>
      <c r="M14" s="85">
        <f t="shared" si="0"/>
        <v>132</v>
      </c>
      <c r="N14" s="78">
        <f t="shared" si="0"/>
        <v>168</v>
      </c>
      <c r="O14" s="78">
        <f t="shared" si="1"/>
        <v>300</v>
      </c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</row>
    <row r="15" spans="1:29" ht="27.75">
      <c r="A15" s="192"/>
      <c r="B15" s="90" t="s">
        <v>201</v>
      </c>
      <c r="C15" s="91">
        <f>C12+C9</f>
        <v>513</v>
      </c>
      <c r="D15" s="91">
        <f t="shared" ref="D15:L15" si="3">D12+D9</f>
        <v>103</v>
      </c>
      <c r="E15" s="91">
        <f t="shared" si="3"/>
        <v>0</v>
      </c>
      <c r="F15" s="91">
        <f t="shared" si="3"/>
        <v>0</v>
      </c>
      <c r="G15" s="91">
        <f t="shared" si="3"/>
        <v>0</v>
      </c>
      <c r="H15" s="91">
        <f t="shared" si="3"/>
        <v>0</v>
      </c>
      <c r="I15" s="91">
        <f t="shared" si="3"/>
        <v>0</v>
      </c>
      <c r="J15" s="91">
        <f t="shared" si="3"/>
        <v>0</v>
      </c>
      <c r="K15" s="91">
        <f t="shared" si="3"/>
        <v>0</v>
      </c>
      <c r="L15" s="91">
        <f t="shared" si="3"/>
        <v>0</v>
      </c>
      <c r="M15" s="85">
        <f t="shared" si="0"/>
        <v>513</v>
      </c>
      <c r="N15" s="78">
        <f t="shared" si="0"/>
        <v>103</v>
      </c>
      <c r="O15" s="78">
        <f t="shared" si="1"/>
        <v>616</v>
      </c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</row>
    <row r="16" spans="1:29" ht="27.75">
      <c r="A16" s="192"/>
      <c r="B16" s="90" t="s">
        <v>202</v>
      </c>
      <c r="C16" s="91">
        <f>C10</f>
        <v>367</v>
      </c>
      <c r="D16" s="91">
        <f t="shared" ref="D16:L16" si="4">D10</f>
        <v>49</v>
      </c>
      <c r="E16" s="91">
        <f t="shared" si="4"/>
        <v>0</v>
      </c>
      <c r="F16" s="91">
        <f t="shared" si="4"/>
        <v>0</v>
      </c>
      <c r="G16" s="91">
        <f t="shared" si="4"/>
        <v>0</v>
      </c>
      <c r="H16" s="91">
        <f t="shared" si="4"/>
        <v>0</v>
      </c>
      <c r="I16" s="91">
        <f t="shared" si="4"/>
        <v>0</v>
      </c>
      <c r="J16" s="91">
        <f t="shared" si="4"/>
        <v>0</v>
      </c>
      <c r="K16" s="91">
        <f t="shared" si="4"/>
        <v>0</v>
      </c>
      <c r="L16" s="91">
        <f t="shared" si="4"/>
        <v>0</v>
      </c>
      <c r="M16" s="85">
        <f t="shared" si="0"/>
        <v>367</v>
      </c>
      <c r="N16" s="78">
        <f t="shared" si="0"/>
        <v>49</v>
      </c>
      <c r="O16" s="78">
        <f t="shared" si="1"/>
        <v>416</v>
      </c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</row>
    <row r="17" spans="1:29" ht="27.75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</row>
    <row r="18" spans="1:29" ht="27.75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</row>
    <row r="19" spans="1:29" ht="27.75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</row>
    <row r="20" spans="1:29" ht="27.75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</row>
    <row r="21" spans="1:29" ht="27.75">
      <c r="A21" s="157" t="s">
        <v>214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80"/>
      <c r="AC21" s="80"/>
    </row>
    <row r="22" spans="1:29" ht="27.75">
      <c r="A22" s="191" t="s">
        <v>66</v>
      </c>
      <c r="B22" s="191"/>
      <c r="C22" s="191" t="s">
        <v>9</v>
      </c>
      <c r="D22" s="191"/>
      <c r="E22" s="193" t="s">
        <v>174</v>
      </c>
      <c r="F22" s="194"/>
      <c r="G22" s="191" t="s">
        <v>10</v>
      </c>
      <c r="H22" s="191"/>
      <c r="I22" s="191" t="s">
        <v>11</v>
      </c>
      <c r="J22" s="191"/>
      <c r="K22" s="191" t="s">
        <v>12</v>
      </c>
      <c r="L22" s="191"/>
      <c r="M22" s="191" t="s">
        <v>13</v>
      </c>
      <c r="N22" s="191"/>
      <c r="O22" s="191" t="s">
        <v>14</v>
      </c>
      <c r="P22" s="191"/>
      <c r="Q22" s="191" t="s">
        <v>15</v>
      </c>
      <c r="R22" s="191"/>
      <c r="S22" s="191" t="s">
        <v>117</v>
      </c>
      <c r="T22" s="191"/>
      <c r="U22" s="191" t="s">
        <v>16</v>
      </c>
      <c r="V22" s="191"/>
      <c r="W22" s="191" t="s">
        <v>51</v>
      </c>
      <c r="X22" s="191"/>
      <c r="Y22" s="191" t="s">
        <v>18</v>
      </c>
      <c r="Z22" s="191"/>
      <c r="AA22" s="191" t="s">
        <v>0</v>
      </c>
      <c r="AB22" s="191"/>
      <c r="AC22" s="191"/>
    </row>
    <row r="23" spans="1:29" ht="27.75">
      <c r="A23" s="191"/>
      <c r="B23" s="191"/>
      <c r="C23" s="79" t="s">
        <v>1</v>
      </c>
      <c r="D23" s="79" t="s">
        <v>70</v>
      </c>
      <c r="E23" s="79" t="s">
        <v>1</v>
      </c>
      <c r="F23" s="79" t="s">
        <v>70</v>
      </c>
      <c r="G23" s="79" t="s">
        <v>1</v>
      </c>
      <c r="H23" s="79" t="s">
        <v>70</v>
      </c>
      <c r="I23" s="79" t="s">
        <v>1</v>
      </c>
      <c r="J23" s="79" t="s">
        <v>70</v>
      </c>
      <c r="K23" s="79" t="s">
        <v>1</v>
      </c>
      <c r="L23" s="79" t="s">
        <v>70</v>
      </c>
      <c r="M23" s="79" t="s">
        <v>1</v>
      </c>
      <c r="N23" s="79" t="s">
        <v>70</v>
      </c>
      <c r="O23" s="79" t="s">
        <v>1</v>
      </c>
      <c r="P23" s="79" t="s">
        <v>70</v>
      </c>
      <c r="Q23" s="79" t="s">
        <v>1</v>
      </c>
      <c r="R23" s="79" t="s">
        <v>70</v>
      </c>
      <c r="S23" s="79" t="s">
        <v>1</v>
      </c>
      <c r="T23" s="79" t="s">
        <v>70</v>
      </c>
      <c r="U23" s="79" t="s">
        <v>1</v>
      </c>
      <c r="V23" s="79" t="s">
        <v>70</v>
      </c>
      <c r="W23" s="79" t="s">
        <v>1</v>
      </c>
      <c r="X23" s="79" t="s">
        <v>70</v>
      </c>
      <c r="Y23" s="79" t="s">
        <v>1</v>
      </c>
      <c r="Z23" s="79" t="s">
        <v>70</v>
      </c>
      <c r="AA23" s="79" t="s">
        <v>1</v>
      </c>
      <c r="AB23" s="79" t="s">
        <v>70</v>
      </c>
      <c r="AC23" s="79" t="s">
        <v>118</v>
      </c>
    </row>
    <row r="24" spans="1:29" ht="27.75">
      <c r="A24" s="187" t="s">
        <v>194</v>
      </c>
      <c r="B24" s="188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77</v>
      </c>
      <c r="R24" s="92">
        <v>104</v>
      </c>
      <c r="S24" s="92">
        <v>0</v>
      </c>
      <c r="T24" s="92">
        <v>0</v>
      </c>
      <c r="U24" s="92">
        <v>9</v>
      </c>
      <c r="V24" s="92">
        <v>21</v>
      </c>
      <c r="W24" s="92">
        <v>3</v>
      </c>
      <c r="X24" s="92">
        <v>6</v>
      </c>
      <c r="Y24" s="92">
        <v>0</v>
      </c>
      <c r="Z24" s="92">
        <v>0</v>
      </c>
      <c r="AA24" s="91">
        <f>Y24+W24+U24+S24+Q24+O24+M24+K24+I24+G24+E24+C24</f>
        <v>89</v>
      </c>
      <c r="AB24" s="91">
        <f>Z24+X24+V24+T24+R24+P24+N24+L24+J24+H24+F24+D24</f>
        <v>131</v>
      </c>
      <c r="AC24" s="91">
        <f>AB24+AA24</f>
        <v>220</v>
      </c>
    </row>
    <row r="25" spans="1:29" ht="27.75">
      <c r="A25" s="187" t="s">
        <v>195</v>
      </c>
      <c r="B25" s="188"/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16</v>
      </c>
      <c r="R25" s="92">
        <v>19</v>
      </c>
      <c r="S25" s="92">
        <v>0</v>
      </c>
      <c r="T25" s="92">
        <v>0</v>
      </c>
      <c r="U25" s="92">
        <v>479</v>
      </c>
      <c r="V25" s="92">
        <v>75</v>
      </c>
      <c r="W25" s="92">
        <v>18</v>
      </c>
      <c r="X25" s="92">
        <v>9</v>
      </c>
      <c r="Y25" s="92">
        <v>0</v>
      </c>
      <c r="Z25" s="92">
        <v>0</v>
      </c>
      <c r="AA25" s="91">
        <f t="shared" ref="AA25:AB32" si="5">Y25+W25+U25+S25+Q25+O25+M25+K25+I25+G25+E25+C25</f>
        <v>513</v>
      </c>
      <c r="AB25" s="91">
        <f t="shared" si="5"/>
        <v>103</v>
      </c>
      <c r="AC25" s="91">
        <f t="shared" ref="AC25:AC32" si="6">AB25+AA25</f>
        <v>616</v>
      </c>
    </row>
    <row r="26" spans="1:29" ht="27.75">
      <c r="A26" s="189" t="s">
        <v>196</v>
      </c>
      <c r="B26" s="190"/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15</v>
      </c>
      <c r="R26" s="92">
        <v>11</v>
      </c>
      <c r="S26" s="92">
        <v>0</v>
      </c>
      <c r="T26" s="92">
        <v>0</v>
      </c>
      <c r="U26" s="92">
        <v>13</v>
      </c>
      <c r="V26" s="92">
        <v>12</v>
      </c>
      <c r="W26" s="92">
        <v>339</v>
      </c>
      <c r="X26" s="92">
        <v>26</v>
      </c>
      <c r="Y26" s="92">
        <v>0</v>
      </c>
      <c r="Z26" s="92">
        <v>0</v>
      </c>
      <c r="AA26" s="91">
        <f t="shared" si="5"/>
        <v>367</v>
      </c>
      <c r="AB26" s="91">
        <f t="shared" si="5"/>
        <v>49</v>
      </c>
      <c r="AC26" s="91">
        <f t="shared" si="6"/>
        <v>416</v>
      </c>
    </row>
    <row r="27" spans="1:29" ht="27.75">
      <c r="A27" s="187" t="s">
        <v>197</v>
      </c>
      <c r="B27" s="188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>
        <v>36</v>
      </c>
      <c r="R27" s="92">
        <v>32</v>
      </c>
      <c r="S27" s="92">
        <v>0</v>
      </c>
      <c r="T27" s="92">
        <v>0</v>
      </c>
      <c r="U27" s="92">
        <v>2</v>
      </c>
      <c r="V27" s="92">
        <v>2</v>
      </c>
      <c r="W27" s="92">
        <v>5</v>
      </c>
      <c r="X27" s="92">
        <v>3</v>
      </c>
      <c r="Y27" s="92">
        <v>0</v>
      </c>
      <c r="Z27" s="92">
        <v>0</v>
      </c>
      <c r="AA27" s="91">
        <f t="shared" si="5"/>
        <v>43</v>
      </c>
      <c r="AB27" s="91">
        <f t="shared" si="5"/>
        <v>37</v>
      </c>
      <c r="AC27" s="91">
        <f t="shared" si="6"/>
        <v>80</v>
      </c>
    </row>
    <row r="28" spans="1:29" ht="27.75">
      <c r="A28" s="187" t="s">
        <v>198</v>
      </c>
      <c r="B28" s="188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0</v>
      </c>
      <c r="Y28" s="92">
        <v>0</v>
      </c>
      <c r="Z28" s="92">
        <v>0</v>
      </c>
      <c r="AA28" s="91">
        <f t="shared" si="5"/>
        <v>0</v>
      </c>
      <c r="AB28" s="91">
        <f t="shared" si="5"/>
        <v>0</v>
      </c>
      <c r="AC28" s="91">
        <f t="shared" si="6"/>
        <v>0</v>
      </c>
    </row>
    <row r="29" spans="1:29" ht="27.75">
      <c r="A29" s="182" t="s">
        <v>199</v>
      </c>
      <c r="B29" s="183"/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92">
        <v>0</v>
      </c>
      <c r="AA29" s="91">
        <f t="shared" si="5"/>
        <v>0</v>
      </c>
      <c r="AB29" s="91">
        <f t="shared" si="5"/>
        <v>0</v>
      </c>
      <c r="AC29" s="91">
        <f t="shared" si="6"/>
        <v>0</v>
      </c>
    </row>
    <row r="30" spans="1:29" ht="27.75">
      <c r="A30" s="192" t="s">
        <v>0</v>
      </c>
      <c r="B30" s="90" t="s">
        <v>200</v>
      </c>
      <c r="C30" s="91">
        <f>C29+C27+C24</f>
        <v>0</v>
      </c>
      <c r="D30" s="91">
        <f t="shared" ref="D30:Z30" si="7">D29+D27+D24</f>
        <v>0</v>
      </c>
      <c r="E30" s="91">
        <f t="shared" si="7"/>
        <v>0</v>
      </c>
      <c r="F30" s="91">
        <f t="shared" si="7"/>
        <v>0</v>
      </c>
      <c r="G30" s="91">
        <f t="shared" si="7"/>
        <v>0</v>
      </c>
      <c r="H30" s="91">
        <f t="shared" si="7"/>
        <v>0</v>
      </c>
      <c r="I30" s="91">
        <f t="shared" si="7"/>
        <v>0</v>
      </c>
      <c r="J30" s="91">
        <f t="shared" si="7"/>
        <v>0</v>
      </c>
      <c r="K30" s="91">
        <f t="shared" si="7"/>
        <v>0</v>
      </c>
      <c r="L30" s="91">
        <f t="shared" si="7"/>
        <v>0</v>
      </c>
      <c r="M30" s="91">
        <f t="shared" si="7"/>
        <v>0</v>
      </c>
      <c r="N30" s="91">
        <f t="shared" si="7"/>
        <v>0</v>
      </c>
      <c r="O30" s="91">
        <f t="shared" si="7"/>
        <v>0</v>
      </c>
      <c r="P30" s="91">
        <f t="shared" si="7"/>
        <v>0</v>
      </c>
      <c r="Q30" s="91">
        <f t="shared" si="7"/>
        <v>113</v>
      </c>
      <c r="R30" s="91">
        <f t="shared" si="7"/>
        <v>136</v>
      </c>
      <c r="S30" s="91">
        <f t="shared" si="7"/>
        <v>0</v>
      </c>
      <c r="T30" s="91">
        <f t="shared" si="7"/>
        <v>0</v>
      </c>
      <c r="U30" s="91">
        <f t="shared" si="7"/>
        <v>11</v>
      </c>
      <c r="V30" s="91">
        <f t="shared" si="7"/>
        <v>23</v>
      </c>
      <c r="W30" s="91">
        <f t="shared" si="7"/>
        <v>8</v>
      </c>
      <c r="X30" s="91">
        <f t="shared" si="7"/>
        <v>9</v>
      </c>
      <c r="Y30" s="91">
        <f t="shared" si="7"/>
        <v>0</v>
      </c>
      <c r="Z30" s="91">
        <f t="shared" si="7"/>
        <v>0</v>
      </c>
      <c r="AA30" s="91">
        <f t="shared" si="5"/>
        <v>132</v>
      </c>
      <c r="AB30" s="91">
        <f t="shared" si="5"/>
        <v>168</v>
      </c>
      <c r="AC30" s="91">
        <f t="shared" si="6"/>
        <v>300</v>
      </c>
    </row>
    <row r="31" spans="1:29" ht="27.75">
      <c r="A31" s="192"/>
      <c r="B31" s="90" t="s">
        <v>201</v>
      </c>
      <c r="C31" s="91">
        <f>C28+C25</f>
        <v>0</v>
      </c>
      <c r="D31" s="91">
        <f t="shared" ref="D31:Z31" si="8">D28+D25</f>
        <v>0</v>
      </c>
      <c r="E31" s="91">
        <f t="shared" si="8"/>
        <v>0</v>
      </c>
      <c r="F31" s="91">
        <f t="shared" si="8"/>
        <v>0</v>
      </c>
      <c r="G31" s="91">
        <f t="shared" si="8"/>
        <v>0</v>
      </c>
      <c r="H31" s="91">
        <f t="shared" si="8"/>
        <v>0</v>
      </c>
      <c r="I31" s="91">
        <f t="shared" si="8"/>
        <v>0</v>
      </c>
      <c r="J31" s="91">
        <f t="shared" si="8"/>
        <v>0</v>
      </c>
      <c r="K31" s="91">
        <f t="shared" si="8"/>
        <v>0</v>
      </c>
      <c r="L31" s="91">
        <f t="shared" si="8"/>
        <v>0</v>
      </c>
      <c r="M31" s="91">
        <f t="shared" si="8"/>
        <v>0</v>
      </c>
      <c r="N31" s="91">
        <f t="shared" si="8"/>
        <v>0</v>
      </c>
      <c r="O31" s="91">
        <f t="shared" si="8"/>
        <v>0</v>
      </c>
      <c r="P31" s="91">
        <f t="shared" si="8"/>
        <v>0</v>
      </c>
      <c r="Q31" s="91">
        <f t="shared" si="8"/>
        <v>16</v>
      </c>
      <c r="R31" s="91">
        <f t="shared" si="8"/>
        <v>19</v>
      </c>
      <c r="S31" s="91">
        <f t="shared" si="8"/>
        <v>0</v>
      </c>
      <c r="T31" s="91">
        <f t="shared" si="8"/>
        <v>0</v>
      </c>
      <c r="U31" s="91">
        <f t="shared" si="8"/>
        <v>479</v>
      </c>
      <c r="V31" s="91">
        <f t="shared" si="8"/>
        <v>75</v>
      </c>
      <c r="W31" s="91">
        <f t="shared" si="8"/>
        <v>18</v>
      </c>
      <c r="X31" s="91">
        <f t="shared" si="8"/>
        <v>9</v>
      </c>
      <c r="Y31" s="91">
        <f t="shared" si="8"/>
        <v>0</v>
      </c>
      <c r="Z31" s="91">
        <f t="shared" si="8"/>
        <v>0</v>
      </c>
      <c r="AA31" s="91">
        <f t="shared" si="5"/>
        <v>513</v>
      </c>
      <c r="AB31" s="91">
        <f t="shared" si="5"/>
        <v>103</v>
      </c>
      <c r="AC31" s="91">
        <f t="shared" si="6"/>
        <v>616</v>
      </c>
    </row>
    <row r="32" spans="1:29" ht="27.75">
      <c r="A32" s="192"/>
      <c r="B32" s="90" t="s">
        <v>202</v>
      </c>
      <c r="C32" s="91">
        <f>C26</f>
        <v>0</v>
      </c>
      <c r="D32" s="91">
        <f t="shared" ref="D32:Z32" si="9">D26</f>
        <v>0</v>
      </c>
      <c r="E32" s="91">
        <f t="shared" si="9"/>
        <v>0</v>
      </c>
      <c r="F32" s="91">
        <f t="shared" si="9"/>
        <v>0</v>
      </c>
      <c r="G32" s="91">
        <f t="shared" si="9"/>
        <v>0</v>
      </c>
      <c r="H32" s="91">
        <f t="shared" si="9"/>
        <v>0</v>
      </c>
      <c r="I32" s="91">
        <f t="shared" si="9"/>
        <v>0</v>
      </c>
      <c r="J32" s="91">
        <f t="shared" si="9"/>
        <v>0</v>
      </c>
      <c r="K32" s="91">
        <f t="shared" si="9"/>
        <v>0</v>
      </c>
      <c r="L32" s="91">
        <f t="shared" si="9"/>
        <v>0</v>
      </c>
      <c r="M32" s="91">
        <f t="shared" si="9"/>
        <v>0</v>
      </c>
      <c r="N32" s="91">
        <f t="shared" si="9"/>
        <v>0</v>
      </c>
      <c r="O32" s="91">
        <f t="shared" si="9"/>
        <v>0</v>
      </c>
      <c r="P32" s="91">
        <f t="shared" si="9"/>
        <v>0</v>
      </c>
      <c r="Q32" s="91">
        <f t="shared" si="9"/>
        <v>15</v>
      </c>
      <c r="R32" s="91">
        <f t="shared" si="9"/>
        <v>11</v>
      </c>
      <c r="S32" s="91">
        <f t="shared" si="9"/>
        <v>0</v>
      </c>
      <c r="T32" s="91">
        <f t="shared" si="9"/>
        <v>0</v>
      </c>
      <c r="U32" s="91">
        <f t="shared" si="9"/>
        <v>13</v>
      </c>
      <c r="V32" s="91">
        <f t="shared" si="9"/>
        <v>12</v>
      </c>
      <c r="W32" s="91">
        <f t="shared" si="9"/>
        <v>339</v>
      </c>
      <c r="X32" s="91">
        <f t="shared" si="9"/>
        <v>26</v>
      </c>
      <c r="Y32" s="91">
        <f t="shared" si="9"/>
        <v>0</v>
      </c>
      <c r="Z32" s="91">
        <f t="shared" si="9"/>
        <v>0</v>
      </c>
      <c r="AA32" s="91">
        <f t="shared" si="5"/>
        <v>367</v>
      </c>
      <c r="AB32" s="91">
        <f t="shared" si="5"/>
        <v>49</v>
      </c>
      <c r="AC32" s="91">
        <f t="shared" si="6"/>
        <v>416</v>
      </c>
    </row>
  </sheetData>
  <mergeCells count="38">
    <mergeCell ref="A30:A32"/>
    <mergeCell ref="A24:B24"/>
    <mergeCell ref="A25:B25"/>
    <mergeCell ref="A26:B26"/>
    <mergeCell ref="A27:B27"/>
    <mergeCell ref="A28:B28"/>
    <mergeCell ref="A29:B29"/>
    <mergeCell ref="AA22:AC22"/>
    <mergeCell ref="A14:A16"/>
    <mergeCell ref="A21:AA21"/>
    <mergeCell ref="A22:B23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13:B13"/>
    <mergeCell ref="A5:O5"/>
    <mergeCell ref="A6:A7"/>
    <mergeCell ref="B6:B7"/>
    <mergeCell ref="C6:D6"/>
    <mergeCell ref="E6:F6"/>
    <mergeCell ref="G6:H6"/>
    <mergeCell ref="I6:J6"/>
    <mergeCell ref="K6:L6"/>
    <mergeCell ref="M6:O6"/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</vt:i4>
      </vt:variant>
      <vt:variant>
        <vt:lpstr>نطاقات تمت تسميتها</vt:lpstr>
      </vt:variant>
      <vt:variant>
        <vt:i4>3</vt:i4>
      </vt:variant>
    </vt:vector>
  </HeadingPairs>
  <TitlesOfParts>
    <vt:vector size="11" baseType="lpstr">
      <vt:lpstr>م1 جنسية </vt:lpstr>
      <vt:lpstr>م1 محافظات</vt:lpstr>
      <vt:lpstr>دراسات جنسية </vt:lpstr>
      <vt:lpstr>دراسات محافظة </vt:lpstr>
      <vt:lpstr>معاهد جنسية</vt:lpstr>
      <vt:lpstr>معاهد محافظات</vt:lpstr>
      <vt:lpstr>هيئة + موفدين</vt:lpstr>
      <vt:lpstr>تعليم مفتوح </vt:lpstr>
      <vt:lpstr>'دراسات محافظة '!Print_Area</vt:lpstr>
      <vt:lpstr>'م1 محافظات'!Print_Area</vt:lpstr>
      <vt:lpstr>'دراسات محافظة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2014-01-14T01:12:22Z</dcterms:modified>
</cp:coreProperties>
</file>